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8680" windowHeight="13215"/>
  </bookViews>
  <sheets>
    <sheet name="Rainbow Server Info. Leg1-Leg2 " sheetId="3" r:id="rId1"/>
    <sheet name="27TB Excel" sheetId="5" r:id="rId2"/>
    <sheet name="Others" sheetId="6" r:id="rId3"/>
  </sheets>
  <externalReferences>
    <externalReference r:id="rId4"/>
  </externalReferences>
  <definedNames>
    <definedName name="_xlnm._FilterDatabase" localSheetId="1" hidden="1">'27TB Excel'!$A$2:$J$162</definedName>
    <definedName name="_xlnm._FilterDatabase" localSheetId="2" hidden="1">Others!$B$1:$C$69</definedName>
    <definedName name="_xlnm._FilterDatabase" localSheetId="0" hidden="1">'Rainbow Server Info. Leg1-Leg2 '!$A$1:$AG$178</definedName>
  </definedNames>
  <calcPr calcId="145621"/>
</workbook>
</file>

<file path=xl/calcChain.xml><?xml version="1.0" encoding="utf-8"?>
<calcChain xmlns="http://schemas.openxmlformats.org/spreadsheetml/2006/main">
  <c r="C3" i="6" l="1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2" i="6"/>
  <c r="X3" i="3"/>
  <c r="X4" i="3"/>
  <c r="X5" i="3"/>
  <c r="X6" i="3"/>
  <c r="X7" i="3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107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61" i="3"/>
  <c r="X62" i="3"/>
  <c r="X63" i="3"/>
  <c r="X64" i="3"/>
  <c r="X65" i="3"/>
  <c r="X66" i="3"/>
  <c r="X67" i="3"/>
  <c r="X68" i="3"/>
  <c r="X69" i="3"/>
  <c r="X70" i="3"/>
  <c r="X71" i="3"/>
  <c r="X72" i="3"/>
  <c r="X73" i="3"/>
  <c r="X74" i="3"/>
  <c r="X75" i="3"/>
  <c r="X76" i="3"/>
  <c r="X77" i="3"/>
  <c r="X78" i="3"/>
  <c r="X79" i="3"/>
  <c r="X80" i="3"/>
  <c r="X81" i="3"/>
  <c r="X82" i="3"/>
  <c r="X83" i="3"/>
  <c r="X84" i="3"/>
  <c r="X85" i="3"/>
  <c r="X86" i="3"/>
  <c r="X87" i="3"/>
  <c r="X88" i="3"/>
  <c r="X89" i="3"/>
  <c r="X90" i="3"/>
  <c r="X91" i="3"/>
  <c r="X92" i="3"/>
  <c r="X93" i="3"/>
  <c r="X94" i="3"/>
  <c r="X95" i="3"/>
  <c r="X96" i="3"/>
  <c r="X97" i="3"/>
  <c r="X98" i="3"/>
  <c r="X99" i="3"/>
  <c r="X100" i="3"/>
  <c r="X34" i="3"/>
  <c r="X102" i="3"/>
  <c r="X101" i="3"/>
  <c r="X104" i="3"/>
  <c r="X109" i="3"/>
  <c r="X106" i="3"/>
  <c r="X103" i="3"/>
  <c r="X108" i="3"/>
  <c r="X105" i="3"/>
  <c r="X110" i="3"/>
  <c r="X111" i="3"/>
  <c r="X112" i="3"/>
  <c r="X113" i="3"/>
  <c r="X114" i="3"/>
  <c r="X115" i="3"/>
  <c r="X116" i="3"/>
  <c r="X117" i="3"/>
  <c r="X118" i="3"/>
  <c r="X119" i="3"/>
  <c r="X120" i="3"/>
  <c r="X121" i="3"/>
  <c r="X122" i="3"/>
  <c r="X123" i="3"/>
  <c r="X124" i="3"/>
  <c r="X125" i="3"/>
  <c r="X126" i="3"/>
  <c r="X127" i="3"/>
  <c r="X128" i="3"/>
  <c r="X129" i="3"/>
  <c r="X130" i="3"/>
  <c r="X131" i="3"/>
  <c r="X132" i="3"/>
  <c r="X133" i="3"/>
  <c r="X134" i="3"/>
  <c r="X135" i="3"/>
  <c r="X136" i="3"/>
  <c r="X137" i="3"/>
  <c r="X138" i="3"/>
  <c r="X139" i="3"/>
  <c r="X140" i="3"/>
  <c r="X141" i="3"/>
  <c r="X142" i="3"/>
  <c r="X143" i="3"/>
  <c r="X144" i="3"/>
  <c r="X145" i="3"/>
  <c r="X146" i="3"/>
  <c r="X147" i="3"/>
  <c r="X148" i="3"/>
  <c r="X149" i="3"/>
  <c r="X150" i="3"/>
  <c r="X151" i="3"/>
  <c r="X152" i="3"/>
  <c r="X153" i="3"/>
  <c r="X154" i="3"/>
  <c r="X155" i="3"/>
  <c r="X156" i="3"/>
  <c r="X157" i="3"/>
  <c r="X158" i="3"/>
  <c r="X159" i="3"/>
  <c r="X160" i="3"/>
  <c r="X161" i="3"/>
  <c r="X162" i="3"/>
  <c r="X163" i="3"/>
  <c r="X164" i="3"/>
  <c r="X165" i="3"/>
  <c r="X166" i="3"/>
  <c r="X167" i="3"/>
  <c r="X168" i="3"/>
  <c r="X169" i="3"/>
  <c r="X170" i="3"/>
  <c r="X171" i="3"/>
  <c r="X172" i="3"/>
  <c r="X173" i="3"/>
  <c r="X174" i="3"/>
  <c r="X2" i="3"/>
  <c r="B69" i="6"/>
  <c r="W2" i="3" l="1"/>
  <c r="W102" i="3"/>
  <c r="W101" i="3"/>
  <c r="W104" i="3"/>
  <c r="W109" i="3"/>
  <c r="W106" i="3"/>
  <c r="W103" i="3"/>
  <c r="W108" i="3"/>
  <c r="W105" i="3"/>
  <c r="W110" i="3"/>
  <c r="W111" i="3"/>
  <c r="W112" i="3"/>
  <c r="W113" i="3"/>
  <c r="W114" i="3"/>
  <c r="W115" i="3"/>
  <c r="W116" i="3"/>
  <c r="W117" i="3"/>
  <c r="W118" i="3"/>
  <c r="W119" i="3"/>
  <c r="W120" i="3"/>
  <c r="W121" i="3"/>
  <c r="W122" i="3"/>
  <c r="W123" i="3"/>
  <c r="W124" i="3"/>
  <c r="W125" i="3"/>
  <c r="W126" i="3"/>
  <c r="W127" i="3"/>
  <c r="W128" i="3"/>
  <c r="W129" i="3"/>
  <c r="W130" i="3"/>
  <c r="W131" i="3"/>
  <c r="W132" i="3"/>
  <c r="W133" i="3"/>
  <c r="W134" i="3"/>
  <c r="W135" i="3"/>
  <c r="W136" i="3"/>
  <c r="W137" i="3"/>
  <c r="W138" i="3"/>
  <c r="W139" i="3"/>
  <c r="W140" i="3"/>
  <c r="W141" i="3"/>
  <c r="W142" i="3"/>
  <c r="W143" i="3"/>
  <c r="W144" i="3"/>
  <c r="W145" i="3"/>
  <c r="W146" i="3"/>
  <c r="W147" i="3"/>
  <c r="W148" i="3"/>
  <c r="W149" i="3"/>
  <c r="W150" i="3"/>
  <c r="W151" i="3"/>
  <c r="W152" i="3"/>
  <c r="W153" i="3"/>
  <c r="W154" i="3"/>
  <c r="W155" i="3"/>
  <c r="W156" i="3"/>
  <c r="W157" i="3"/>
  <c r="W158" i="3"/>
  <c r="W159" i="3"/>
  <c r="W160" i="3"/>
  <c r="W161" i="3"/>
  <c r="W162" i="3"/>
  <c r="W163" i="3"/>
  <c r="W164" i="3"/>
  <c r="W165" i="3"/>
  <c r="W166" i="3"/>
  <c r="W167" i="3"/>
  <c r="W168" i="3"/>
  <c r="W169" i="3"/>
  <c r="W170" i="3"/>
  <c r="W171" i="3"/>
  <c r="W172" i="3"/>
  <c r="W173" i="3"/>
  <c r="W174" i="3"/>
  <c r="W72" i="3"/>
  <c r="W73" i="3"/>
  <c r="W74" i="3"/>
  <c r="W75" i="3"/>
  <c r="W76" i="3"/>
  <c r="W77" i="3"/>
  <c r="W78" i="3"/>
  <c r="W79" i="3"/>
  <c r="W80" i="3"/>
  <c r="W81" i="3"/>
  <c r="W82" i="3"/>
  <c r="W83" i="3"/>
  <c r="Y83" i="3" s="1"/>
  <c r="W84" i="3"/>
  <c r="W85" i="3"/>
  <c r="W86" i="3"/>
  <c r="W87" i="3"/>
  <c r="W88" i="3"/>
  <c r="W89" i="3"/>
  <c r="W90" i="3"/>
  <c r="W91" i="3"/>
  <c r="W92" i="3"/>
  <c r="W93" i="3"/>
  <c r="W94" i="3"/>
  <c r="W95" i="3"/>
  <c r="W96" i="3"/>
  <c r="W97" i="3"/>
  <c r="W98" i="3"/>
  <c r="W99" i="3"/>
  <c r="W100" i="3"/>
  <c r="W17" i="3"/>
  <c r="Y17" i="3" s="1"/>
  <c r="W18" i="3"/>
  <c r="Y18" i="3" s="1"/>
  <c r="W19" i="3"/>
  <c r="W20" i="3"/>
  <c r="W21" i="3"/>
  <c r="Y21" i="3" s="1"/>
  <c r="W22" i="3"/>
  <c r="W23" i="3"/>
  <c r="W24" i="3"/>
  <c r="W25" i="3"/>
  <c r="W26" i="3"/>
  <c r="Y26" i="3" s="1"/>
  <c r="W27" i="3"/>
  <c r="W28" i="3"/>
  <c r="Y28" i="3" s="1"/>
  <c r="W29" i="3"/>
  <c r="Y29" i="3" s="1"/>
  <c r="W30" i="3"/>
  <c r="Y30" i="3" s="1"/>
  <c r="W31" i="3"/>
  <c r="W32" i="3"/>
  <c r="W33" i="3"/>
  <c r="W107" i="3"/>
  <c r="W35" i="3"/>
  <c r="W36" i="3"/>
  <c r="W37" i="3"/>
  <c r="Y37" i="3" s="1"/>
  <c r="W38" i="3"/>
  <c r="W39" i="3"/>
  <c r="W40" i="3"/>
  <c r="W41" i="3"/>
  <c r="W42" i="3"/>
  <c r="W43" i="3"/>
  <c r="Y43" i="3" s="1"/>
  <c r="W44" i="3"/>
  <c r="W45" i="3"/>
  <c r="W46" i="3"/>
  <c r="W47" i="3"/>
  <c r="W48" i="3"/>
  <c r="W49" i="3"/>
  <c r="W50" i="3"/>
  <c r="W51" i="3"/>
  <c r="W52" i="3"/>
  <c r="Y52" i="3" s="1"/>
  <c r="W53" i="3"/>
  <c r="Y53" i="3" s="1"/>
  <c r="W54" i="3"/>
  <c r="W55" i="3"/>
  <c r="W56" i="3"/>
  <c r="W57" i="3"/>
  <c r="W58" i="3"/>
  <c r="W59" i="3"/>
  <c r="W60" i="3"/>
  <c r="W61" i="3"/>
  <c r="W62" i="3"/>
  <c r="W63" i="3"/>
  <c r="W64" i="3"/>
  <c r="W65" i="3"/>
  <c r="W66" i="3"/>
  <c r="W67" i="3"/>
  <c r="W68" i="3"/>
  <c r="W69" i="3"/>
  <c r="W70" i="3"/>
  <c r="W71" i="3"/>
  <c r="W3" i="3"/>
  <c r="W4" i="3"/>
  <c r="W5" i="3"/>
  <c r="W6" i="3"/>
  <c r="W7" i="3"/>
  <c r="W8" i="3"/>
  <c r="W9" i="3"/>
  <c r="W10" i="3"/>
  <c r="Y10" i="3" s="1"/>
  <c r="W11" i="3"/>
  <c r="W12" i="3"/>
  <c r="Y12" i="3" s="1"/>
  <c r="W13" i="3"/>
  <c r="W14" i="3"/>
  <c r="Y14" i="3" s="1"/>
  <c r="W15" i="3"/>
  <c r="W16" i="3"/>
  <c r="Y16" i="3" s="1"/>
  <c r="W34" i="3" l="1"/>
  <c r="S3" i="3" l="1"/>
  <c r="S4" i="3"/>
  <c r="S5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107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58" i="3"/>
  <c r="S59" i="3"/>
  <c r="S60" i="3"/>
  <c r="S61" i="3"/>
  <c r="S62" i="3"/>
  <c r="S63" i="3"/>
  <c r="S64" i="3"/>
  <c r="S65" i="3"/>
  <c r="S66" i="3"/>
  <c r="S67" i="3"/>
  <c r="S68" i="3"/>
  <c r="S69" i="3"/>
  <c r="S70" i="3"/>
  <c r="S71" i="3"/>
  <c r="S2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R97" i="3"/>
  <c r="R98" i="3"/>
  <c r="R99" i="3"/>
  <c r="R100" i="3"/>
  <c r="R34" i="3"/>
  <c r="R102" i="3"/>
  <c r="R101" i="3"/>
  <c r="R104" i="3"/>
  <c r="R109" i="3"/>
  <c r="R106" i="3"/>
  <c r="R103" i="3"/>
  <c r="R108" i="3"/>
  <c r="R105" i="3"/>
  <c r="R110" i="3"/>
  <c r="R111" i="3"/>
  <c r="R112" i="3"/>
  <c r="R113" i="3"/>
  <c r="R114" i="3"/>
  <c r="R115" i="3"/>
  <c r="R116" i="3"/>
  <c r="R117" i="3"/>
  <c r="R118" i="3"/>
  <c r="R119" i="3"/>
  <c r="R120" i="3"/>
  <c r="R121" i="3"/>
  <c r="R122" i="3"/>
  <c r="R123" i="3"/>
  <c r="R124" i="3"/>
  <c r="R125" i="3"/>
  <c r="R126" i="3"/>
  <c r="R127" i="3"/>
  <c r="R128" i="3"/>
  <c r="R129" i="3"/>
  <c r="R130" i="3"/>
  <c r="R131" i="3"/>
  <c r="R132" i="3"/>
  <c r="R133" i="3"/>
  <c r="R134" i="3"/>
  <c r="R135" i="3"/>
  <c r="R136" i="3"/>
  <c r="R137" i="3"/>
  <c r="R138" i="3"/>
  <c r="R139" i="3"/>
  <c r="R140" i="3"/>
  <c r="R141" i="3"/>
  <c r="R142" i="3"/>
  <c r="R143" i="3"/>
  <c r="R144" i="3"/>
  <c r="R145" i="3"/>
  <c r="R146" i="3"/>
  <c r="R147" i="3"/>
  <c r="R148" i="3"/>
  <c r="R149" i="3"/>
  <c r="R150" i="3"/>
  <c r="R151" i="3"/>
  <c r="R152" i="3"/>
  <c r="R153" i="3"/>
  <c r="R154" i="3"/>
  <c r="R155" i="3"/>
  <c r="R156" i="3"/>
  <c r="R157" i="3"/>
  <c r="R158" i="3"/>
  <c r="R159" i="3"/>
  <c r="R160" i="3"/>
  <c r="R161" i="3"/>
  <c r="R162" i="3"/>
  <c r="R163" i="3"/>
  <c r="R164" i="3"/>
  <c r="R165" i="3"/>
  <c r="R166" i="3"/>
  <c r="R167" i="3"/>
  <c r="R168" i="3"/>
  <c r="R169" i="3"/>
  <c r="R170" i="3"/>
  <c r="R171" i="3"/>
  <c r="R172" i="3"/>
  <c r="R173" i="3"/>
  <c r="R174" i="3"/>
  <c r="R72" i="3"/>
  <c r="R3" i="3"/>
  <c r="R4" i="3"/>
  <c r="R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107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2" i="3"/>
  <c r="Q86" i="3"/>
  <c r="Y86" i="3" s="1"/>
  <c r="Q84" i="3"/>
  <c r="Y84" i="3" s="1"/>
  <c r="Q125" i="3"/>
  <c r="Y125" i="3" s="1"/>
  <c r="Q124" i="3"/>
  <c r="Y124" i="3" s="1"/>
  <c r="Q5" i="3"/>
  <c r="Y5" i="3" s="1"/>
  <c r="Q4" i="3"/>
  <c r="Y4" i="3" s="1"/>
  <c r="Q3" i="3"/>
  <c r="Y3" i="3" s="1"/>
  <c r="Q2" i="3"/>
  <c r="Y2" i="3" s="1"/>
  <c r="V3" i="3"/>
  <c r="V4" i="3"/>
  <c r="V5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107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49" i="3"/>
  <c r="V50" i="3"/>
  <c r="V51" i="3"/>
  <c r="V52" i="3"/>
  <c r="V53" i="3"/>
  <c r="V54" i="3"/>
  <c r="V55" i="3"/>
  <c r="V56" i="3"/>
  <c r="V57" i="3"/>
  <c r="V58" i="3"/>
  <c r="V59" i="3"/>
  <c r="V60" i="3"/>
  <c r="V61" i="3"/>
  <c r="V62" i="3"/>
  <c r="V63" i="3"/>
  <c r="V64" i="3"/>
  <c r="V65" i="3"/>
  <c r="V66" i="3"/>
  <c r="V67" i="3"/>
  <c r="V68" i="3"/>
  <c r="V69" i="3"/>
  <c r="V70" i="3"/>
  <c r="V71" i="3"/>
  <c r="V2" i="3"/>
  <c r="U3" i="3"/>
  <c r="U4" i="3"/>
  <c r="U5" i="3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107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2" i="3"/>
  <c r="U53" i="3"/>
  <c r="U54" i="3"/>
  <c r="U55" i="3"/>
  <c r="U56" i="3"/>
  <c r="U57" i="3"/>
  <c r="U58" i="3"/>
  <c r="U59" i="3"/>
  <c r="U60" i="3"/>
  <c r="U61" i="3"/>
  <c r="U62" i="3"/>
  <c r="U63" i="3"/>
  <c r="U64" i="3"/>
  <c r="U65" i="3"/>
  <c r="U66" i="3"/>
  <c r="U67" i="3"/>
  <c r="U68" i="3"/>
  <c r="U69" i="3"/>
  <c r="U70" i="3"/>
  <c r="U71" i="3"/>
  <c r="U2" i="3"/>
  <c r="T3" i="3"/>
  <c r="T4" i="3"/>
  <c r="T5" i="3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107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T60" i="3"/>
  <c r="T61" i="3"/>
  <c r="T62" i="3"/>
  <c r="T63" i="3"/>
  <c r="T64" i="3"/>
  <c r="T65" i="3"/>
  <c r="T66" i="3"/>
  <c r="T67" i="3"/>
  <c r="T68" i="3"/>
  <c r="T69" i="3"/>
  <c r="T70" i="3"/>
  <c r="T71" i="3"/>
  <c r="T2" i="3"/>
  <c r="V73" i="3"/>
  <c r="V74" i="3"/>
  <c r="V75" i="3"/>
  <c r="V76" i="3"/>
  <c r="V77" i="3"/>
  <c r="V78" i="3"/>
  <c r="V79" i="3"/>
  <c r="V80" i="3"/>
  <c r="V81" i="3"/>
  <c r="V82" i="3"/>
  <c r="V83" i="3"/>
  <c r="V84" i="3"/>
  <c r="V85" i="3"/>
  <c r="V86" i="3"/>
  <c r="V87" i="3"/>
  <c r="V88" i="3"/>
  <c r="V89" i="3"/>
  <c r="V90" i="3"/>
  <c r="V91" i="3"/>
  <c r="V92" i="3"/>
  <c r="V93" i="3"/>
  <c r="V94" i="3"/>
  <c r="V95" i="3"/>
  <c r="V96" i="3"/>
  <c r="V97" i="3"/>
  <c r="V98" i="3"/>
  <c r="V99" i="3"/>
  <c r="V100" i="3"/>
  <c r="V34" i="3"/>
  <c r="V102" i="3"/>
  <c r="V101" i="3"/>
  <c r="V104" i="3"/>
  <c r="V109" i="3"/>
  <c r="V106" i="3"/>
  <c r="V103" i="3"/>
  <c r="V108" i="3"/>
  <c r="V105" i="3"/>
  <c r="V110" i="3"/>
  <c r="V111" i="3"/>
  <c r="V112" i="3"/>
  <c r="V113" i="3"/>
  <c r="V114" i="3"/>
  <c r="V115" i="3"/>
  <c r="V116" i="3"/>
  <c r="V117" i="3"/>
  <c r="V118" i="3"/>
  <c r="V119" i="3"/>
  <c r="V120" i="3"/>
  <c r="V121" i="3"/>
  <c r="V122" i="3"/>
  <c r="V123" i="3"/>
  <c r="V124" i="3"/>
  <c r="V125" i="3"/>
  <c r="V126" i="3"/>
  <c r="V127" i="3"/>
  <c r="V128" i="3"/>
  <c r="V129" i="3"/>
  <c r="V130" i="3"/>
  <c r="V131" i="3"/>
  <c r="V132" i="3"/>
  <c r="V133" i="3"/>
  <c r="V134" i="3"/>
  <c r="V135" i="3"/>
  <c r="V136" i="3"/>
  <c r="V137" i="3"/>
  <c r="V138" i="3"/>
  <c r="V139" i="3"/>
  <c r="V140" i="3"/>
  <c r="V141" i="3"/>
  <c r="V142" i="3"/>
  <c r="V143" i="3"/>
  <c r="V144" i="3"/>
  <c r="V145" i="3"/>
  <c r="V146" i="3"/>
  <c r="V147" i="3"/>
  <c r="V148" i="3"/>
  <c r="V149" i="3"/>
  <c r="V150" i="3"/>
  <c r="V151" i="3"/>
  <c r="V152" i="3"/>
  <c r="V153" i="3"/>
  <c r="V154" i="3"/>
  <c r="V155" i="3"/>
  <c r="V156" i="3"/>
  <c r="V157" i="3"/>
  <c r="V158" i="3"/>
  <c r="V159" i="3"/>
  <c r="V160" i="3"/>
  <c r="V161" i="3"/>
  <c r="V162" i="3"/>
  <c r="V163" i="3"/>
  <c r="V164" i="3"/>
  <c r="V165" i="3"/>
  <c r="V166" i="3"/>
  <c r="V167" i="3"/>
  <c r="V168" i="3"/>
  <c r="V169" i="3"/>
  <c r="V170" i="3"/>
  <c r="V171" i="3"/>
  <c r="V172" i="3"/>
  <c r="V173" i="3"/>
  <c r="V174" i="3"/>
  <c r="V72" i="3"/>
  <c r="U73" i="3"/>
  <c r="U74" i="3"/>
  <c r="U75" i="3"/>
  <c r="U76" i="3"/>
  <c r="U77" i="3"/>
  <c r="U78" i="3"/>
  <c r="U79" i="3"/>
  <c r="U80" i="3"/>
  <c r="U81" i="3"/>
  <c r="U82" i="3"/>
  <c r="U83" i="3"/>
  <c r="U84" i="3"/>
  <c r="U85" i="3"/>
  <c r="U86" i="3"/>
  <c r="U87" i="3"/>
  <c r="U88" i="3"/>
  <c r="U89" i="3"/>
  <c r="U90" i="3"/>
  <c r="U91" i="3"/>
  <c r="U92" i="3"/>
  <c r="U93" i="3"/>
  <c r="U94" i="3"/>
  <c r="U95" i="3"/>
  <c r="U96" i="3"/>
  <c r="U97" i="3"/>
  <c r="U98" i="3"/>
  <c r="U99" i="3"/>
  <c r="U100" i="3"/>
  <c r="U34" i="3"/>
  <c r="U102" i="3"/>
  <c r="U101" i="3"/>
  <c r="U104" i="3"/>
  <c r="U109" i="3"/>
  <c r="U106" i="3"/>
  <c r="U103" i="3"/>
  <c r="U108" i="3"/>
  <c r="U105" i="3"/>
  <c r="U110" i="3"/>
  <c r="U111" i="3"/>
  <c r="U112" i="3"/>
  <c r="U113" i="3"/>
  <c r="U114" i="3"/>
  <c r="U115" i="3"/>
  <c r="U116" i="3"/>
  <c r="U117" i="3"/>
  <c r="U118" i="3"/>
  <c r="U119" i="3"/>
  <c r="U120" i="3"/>
  <c r="U121" i="3"/>
  <c r="U122" i="3"/>
  <c r="U123" i="3"/>
  <c r="U124" i="3"/>
  <c r="U125" i="3"/>
  <c r="U126" i="3"/>
  <c r="U127" i="3"/>
  <c r="U128" i="3"/>
  <c r="U129" i="3"/>
  <c r="U130" i="3"/>
  <c r="U131" i="3"/>
  <c r="U132" i="3"/>
  <c r="U133" i="3"/>
  <c r="U134" i="3"/>
  <c r="U135" i="3"/>
  <c r="U136" i="3"/>
  <c r="U137" i="3"/>
  <c r="U138" i="3"/>
  <c r="U139" i="3"/>
  <c r="U140" i="3"/>
  <c r="U141" i="3"/>
  <c r="U142" i="3"/>
  <c r="U143" i="3"/>
  <c r="U144" i="3"/>
  <c r="U145" i="3"/>
  <c r="U146" i="3"/>
  <c r="U147" i="3"/>
  <c r="U148" i="3"/>
  <c r="U149" i="3"/>
  <c r="U150" i="3"/>
  <c r="U151" i="3"/>
  <c r="U152" i="3"/>
  <c r="U153" i="3"/>
  <c r="U154" i="3"/>
  <c r="U155" i="3"/>
  <c r="U156" i="3"/>
  <c r="U157" i="3"/>
  <c r="U158" i="3"/>
  <c r="U159" i="3"/>
  <c r="U160" i="3"/>
  <c r="U161" i="3"/>
  <c r="U162" i="3"/>
  <c r="U163" i="3"/>
  <c r="U164" i="3"/>
  <c r="U165" i="3"/>
  <c r="U166" i="3"/>
  <c r="U167" i="3"/>
  <c r="U168" i="3"/>
  <c r="U169" i="3"/>
  <c r="U170" i="3"/>
  <c r="U171" i="3"/>
  <c r="U172" i="3"/>
  <c r="U173" i="3"/>
  <c r="U174" i="3"/>
  <c r="U72" i="3"/>
  <c r="T73" i="3"/>
  <c r="T74" i="3"/>
  <c r="T75" i="3"/>
  <c r="T76" i="3"/>
  <c r="T77" i="3"/>
  <c r="T78" i="3"/>
  <c r="T79" i="3"/>
  <c r="T80" i="3"/>
  <c r="T81" i="3"/>
  <c r="T82" i="3"/>
  <c r="T83" i="3"/>
  <c r="T84" i="3"/>
  <c r="T85" i="3"/>
  <c r="T86" i="3"/>
  <c r="T87" i="3"/>
  <c r="T88" i="3"/>
  <c r="T89" i="3"/>
  <c r="T90" i="3"/>
  <c r="T91" i="3"/>
  <c r="T92" i="3"/>
  <c r="T93" i="3"/>
  <c r="T94" i="3"/>
  <c r="T95" i="3"/>
  <c r="T96" i="3"/>
  <c r="T97" i="3"/>
  <c r="T98" i="3"/>
  <c r="T99" i="3"/>
  <c r="T100" i="3"/>
  <c r="T34" i="3"/>
  <c r="T102" i="3"/>
  <c r="T101" i="3"/>
  <c r="T104" i="3"/>
  <c r="T109" i="3"/>
  <c r="T106" i="3"/>
  <c r="T103" i="3"/>
  <c r="T108" i="3"/>
  <c r="T105" i="3"/>
  <c r="T110" i="3"/>
  <c r="T111" i="3"/>
  <c r="T112" i="3"/>
  <c r="T113" i="3"/>
  <c r="T114" i="3"/>
  <c r="T115" i="3"/>
  <c r="T116" i="3"/>
  <c r="T117" i="3"/>
  <c r="T118" i="3"/>
  <c r="T119" i="3"/>
  <c r="T120" i="3"/>
  <c r="T121" i="3"/>
  <c r="T122" i="3"/>
  <c r="T123" i="3"/>
  <c r="T124" i="3"/>
  <c r="T125" i="3"/>
  <c r="T126" i="3"/>
  <c r="T127" i="3"/>
  <c r="T128" i="3"/>
  <c r="T129" i="3"/>
  <c r="T130" i="3"/>
  <c r="T131" i="3"/>
  <c r="T132" i="3"/>
  <c r="T133" i="3"/>
  <c r="T134" i="3"/>
  <c r="T135" i="3"/>
  <c r="T136" i="3"/>
  <c r="T137" i="3"/>
  <c r="T138" i="3"/>
  <c r="T139" i="3"/>
  <c r="T140" i="3"/>
  <c r="T141" i="3"/>
  <c r="T142" i="3"/>
  <c r="T143" i="3"/>
  <c r="T144" i="3"/>
  <c r="T145" i="3"/>
  <c r="T146" i="3"/>
  <c r="T147" i="3"/>
  <c r="T148" i="3"/>
  <c r="T149" i="3"/>
  <c r="T150" i="3"/>
  <c r="T151" i="3"/>
  <c r="T152" i="3"/>
  <c r="T153" i="3"/>
  <c r="T154" i="3"/>
  <c r="T155" i="3"/>
  <c r="T156" i="3"/>
  <c r="T157" i="3"/>
  <c r="T158" i="3"/>
  <c r="T159" i="3"/>
  <c r="T160" i="3"/>
  <c r="T161" i="3"/>
  <c r="T162" i="3"/>
  <c r="T163" i="3"/>
  <c r="T164" i="3"/>
  <c r="T165" i="3"/>
  <c r="T166" i="3"/>
  <c r="T167" i="3"/>
  <c r="T168" i="3"/>
  <c r="T169" i="3"/>
  <c r="T170" i="3"/>
  <c r="T171" i="3"/>
  <c r="T172" i="3"/>
  <c r="T173" i="3"/>
  <c r="T174" i="3"/>
  <c r="T72" i="3"/>
  <c r="S73" i="3"/>
  <c r="S74" i="3"/>
  <c r="S75" i="3"/>
  <c r="S76" i="3"/>
  <c r="S77" i="3"/>
  <c r="S78" i="3"/>
  <c r="S79" i="3"/>
  <c r="S80" i="3"/>
  <c r="S81" i="3"/>
  <c r="S82" i="3"/>
  <c r="S83" i="3"/>
  <c r="S84" i="3"/>
  <c r="S85" i="3"/>
  <c r="S86" i="3"/>
  <c r="S87" i="3"/>
  <c r="S88" i="3"/>
  <c r="S89" i="3"/>
  <c r="S90" i="3"/>
  <c r="S91" i="3"/>
  <c r="S92" i="3"/>
  <c r="S93" i="3"/>
  <c r="S94" i="3"/>
  <c r="S95" i="3"/>
  <c r="S96" i="3"/>
  <c r="S97" i="3"/>
  <c r="S98" i="3"/>
  <c r="S99" i="3"/>
  <c r="S100" i="3"/>
  <c r="S34" i="3"/>
  <c r="S102" i="3"/>
  <c r="S101" i="3"/>
  <c r="S104" i="3"/>
  <c r="S109" i="3"/>
  <c r="S106" i="3"/>
  <c r="S103" i="3"/>
  <c r="S108" i="3"/>
  <c r="S105" i="3"/>
  <c r="S110" i="3"/>
  <c r="S111" i="3"/>
  <c r="S112" i="3"/>
  <c r="S113" i="3"/>
  <c r="S114" i="3"/>
  <c r="S115" i="3"/>
  <c r="S116" i="3"/>
  <c r="S117" i="3"/>
  <c r="S118" i="3"/>
  <c r="S119" i="3"/>
  <c r="S120" i="3"/>
  <c r="S121" i="3"/>
  <c r="S122" i="3"/>
  <c r="S123" i="3"/>
  <c r="S124" i="3"/>
  <c r="S125" i="3"/>
  <c r="S126" i="3"/>
  <c r="S127" i="3"/>
  <c r="S128" i="3"/>
  <c r="S129" i="3"/>
  <c r="S130" i="3"/>
  <c r="S131" i="3"/>
  <c r="S132" i="3"/>
  <c r="S133" i="3"/>
  <c r="S134" i="3"/>
  <c r="S135" i="3"/>
  <c r="S136" i="3"/>
  <c r="S137" i="3"/>
  <c r="S138" i="3"/>
  <c r="S139" i="3"/>
  <c r="S140" i="3"/>
  <c r="S141" i="3"/>
  <c r="S142" i="3"/>
  <c r="S143" i="3"/>
  <c r="S144" i="3"/>
  <c r="S145" i="3"/>
  <c r="S146" i="3"/>
  <c r="S147" i="3"/>
  <c r="S148" i="3"/>
  <c r="S149" i="3"/>
  <c r="S150" i="3"/>
  <c r="S151" i="3"/>
  <c r="S152" i="3"/>
  <c r="S153" i="3"/>
  <c r="S154" i="3"/>
  <c r="S155" i="3"/>
  <c r="S156" i="3"/>
  <c r="S157" i="3"/>
  <c r="S158" i="3"/>
  <c r="S159" i="3"/>
  <c r="S160" i="3"/>
  <c r="S161" i="3"/>
  <c r="S162" i="3"/>
  <c r="S163" i="3"/>
  <c r="S164" i="3"/>
  <c r="S165" i="3"/>
  <c r="S166" i="3"/>
  <c r="S167" i="3"/>
  <c r="S168" i="3"/>
  <c r="S169" i="3"/>
  <c r="S170" i="3"/>
  <c r="S171" i="3"/>
  <c r="S172" i="3"/>
  <c r="S173" i="3"/>
  <c r="S174" i="3"/>
  <c r="S72" i="3"/>
  <c r="Q73" i="3"/>
  <c r="Y73" i="3" s="1"/>
  <c r="Q74" i="3"/>
  <c r="Y74" i="3" s="1"/>
  <c r="Q75" i="3"/>
  <c r="Q76" i="3"/>
  <c r="Y76" i="3" s="1"/>
  <c r="Q77" i="3"/>
  <c r="Y77" i="3" s="1"/>
  <c r="Q78" i="3"/>
  <c r="Y78" i="3" s="1"/>
  <c r="Q79" i="3"/>
  <c r="Y79" i="3" s="1"/>
  <c r="Q80" i="3"/>
  <c r="Y80" i="3" s="1"/>
  <c r="Q81" i="3"/>
  <c r="Q82" i="3"/>
  <c r="Y82" i="3" s="1"/>
  <c r="Q85" i="3"/>
  <c r="Y85" i="3" s="1"/>
  <c r="Q87" i="3"/>
  <c r="Y87" i="3" s="1"/>
  <c r="Q88" i="3"/>
  <c r="Y88" i="3" s="1"/>
  <c r="Q89" i="3"/>
  <c r="Y89" i="3" s="1"/>
  <c r="Q90" i="3"/>
  <c r="Y90" i="3" s="1"/>
  <c r="Q91" i="3"/>
  <c r="Y91" i="3" s="1"/>
  <c r="Q92" i="3"/>
  <c r="Y92" i="3" s="1"/>
  <c r="Q93" i="3"/>
  <c r="Y93" i="3" s="1"/>
  <c r="Q94" i="3"/>
  <c r="Y94" i="3" s="1"/>
  <c r="Q95" i="3"/>
  <c r="Y95" i="3" s="1"/>
  <c r="Q96" i="3"/>
  <c r="Y96" i="3" s="1"/>
  <c r="Q97" i="3"/>
  <c r="Y97" i="3" s="1"/>
  <c r="Q98" i="3"/>
  <c r="Y98" i="3" s="1"/>
  <c r="Q99" i="3"/>
  <c r="Y99" i="3" s="1"/>
  <c r="Q100" i="3"/>
  <c r="Y100" i="3" s="1"/>
  <c r="Q34" i="3"/>
  <c r="Q102" i="3"/>
  <c r="Y102" i="3" s="1"/>
  <c r="Q101" i="3"/>
  <c r="Q104" i="3"/>
  <c r="Y104" i="3" s="1"/>
  <c r="Q109" i="3"/>
  <c r="Q106" i="3"/>
  <c r="Y106" i="3" s="1"/>
  <c r="Q103" i="3"/>
  <c r="Q108" i="3"/>
  <c r="Y108" i="3" s="1"/>
  <c r="Q105" i="3"/>
  <c r="Q110" i="3"/>
  <c r="Y110" i="3" s="1"/>
  <c r="Q111" i="3"/>
  <c r="Q112" i="3"/>
  <c r="Y112" i="3" s="1"/>
  <c r="Q113" i="3"/>
  <c r="Q114" i="3"/>
  <c r="Y114" i="3" s="1"/>
  <c r="Q115" i="3"/>
  <c r="Q116" i="3"/>
  <c r="Y116" i="3" s="1"/>
  <c r="Q117" i="3"/>
  <c r="Q118" i="3"/>
  <c r="Y118" i="3" s="1"/>
  <c r="Q119" i="3"/>
  <c r="Q120" i="3"/>
  <c r="Y120" i="3" s="1"/>
  <c r="Q121" i="3"/>
  <c r="Y121" i="3" s="1"/>
  <c r="Q122" i="3"/>
  <c r="Y122" i="3" s="1"/>
  <c r="Q123" i="3"/>
  <c r="Y123" i="3" s="1"/>
  <c r="Q126" i="3"/>
  <c r="Y126" i="3" s="1"/>
  <c r="Q127" i="3"/>
  <c r="Q128" i="3"/>
  <c r="Y128" i="3" s="1"/>
  <c r="Q129" i="3"/>
  <c r="Q130" i="3"/>
  <c r="Y130" i="3" s="1"/>
  <c r="Q131" i="3"/>
  <c r="Q132" i="3"/>
  <c r="Y132" i="3" s="1"/>
  <c r="Q133" i="3"/>
  <c r="Q134" i="3"/>
  <c r="Y134" i="3" s="1"/>
  <c r="Q135" i="3"/>
  <c r="Y135" i="3" s="1"/>
  <c r="Q136" i="3"/>
  <c r="Q137" i="3"/>
  <c r="Y137" i="3" s="1"/>
  <c r="Q138" i="3"/>
  <c r="Y138" i="3" s="1"/>
  <c r="Q139" i="3"/>
  <c r="Y139" i="3" s="1"/>
  <c r="Q140" i="3"/>
  <c r="Y140" i="3" s="1"/>
  <c r="Q141" i="3"/>
  <c r="Y141" i="3" s="1"/>
  <c r="Q142" i="3"/>
  <c r="Q143" i="3"/>
  <c r="Y143" i="3" s="1"/>
  <c r="Q144" i="3"/>
  <c r="Y144" i="3" s="1"/>
  <c r="Q145" i="3"/>
  <c r="Q146" i="3"/>
  <c r="Q147" i="3"/>
  <c r="Y147" i="3" s="1"/>
  <c r="Q148" i="3"/>
  <c r="Y148" i="3" s="1"/>
  <c r="Q149" i="3"/>
  <c r="Q150" i="3"/>
  <c r="Q151" i="3"/>
  <c r="Y151" i="3" s="1"/>
  <c r="Q152" i="3"/>
  <c r="Y152" i="3" s="1"/>
  <c r="Q153" i="3"/>
  <c r="Q154" i="3"/>
  <c r="Q155" i="3"/>
  <c r="Y155" i="3" s="1"/>
  <c r="Q156" i="3"/>
  <c r="Y156" i="3" s="1"/>
  <c r="Q157" i="3"/>
  <c r="Y157" i="3" s="1"/>
  <c r="Q158" i="3"/>
  <c r="Y158" i="3" s="1"/>
  <c r="Q159" i="3"/>
  <c r="Y159" i="3" s="1"/>
  <c r="Q160" i="3"/>
  <c r="Y160" i="3" s="1"/>
  <c r="Q161" i="3"/>
  <c r="Y161" i="3" s="1"/>
  <c r="Q162" i="3"/>
  <c r="Y162" i="3" s="1"/>
  <c r="Q163" i="3"/>
  <c r="Y163" i="3" s="1"/>
  <c r="Q164" i="3"/>
  <c r="Y164" i="3" s="1"/>
  <c r="Q165" i="3"/>
  <c r="Y165" i="3" s="1"/>
  <c r="Q166" i="3"/>
  <c r="Y166" i="3" s="1"/>
  <c r="Q167" i="3"/>
  <c r="Q168" i="3"/>
  <c r="Q169" i="3"/>
  <c r="Y169" i="3" s="1"/>
  <c r="Q170" i="3"/>
  <c r="Y170" i="3" s="1"/>
  <c r="Q171" i="3"/>
  <c r="Y171" i="3" s="1"/>
  <c r="Q172" i="3"/>
  <c r="Y172" i="3" s="1"/>
  <c r="Q173" i="3"/>
  <c r="Y173" i="3" s="1"/>
  <c r="Q174" i="3"/>
  <c r="Y174" i="3" s="1"/>
  <c r="Q72" i="3"/>
  <c r="Y72" i="3" s="1"/>
  <c r="Q25" i="3"/>
  <c r="Y25" i="3" s="1"/>
  <c r="Q24" i="3"/>
  <c r="Y24" i="3" s="1"/>
  <c r="Q23" i="3"/>
  <c r="Y23" i="3" s="1"/>
  <c r="Y136" i="3" l="1"/>
  <c r="Y75" i="3"/>
  <c r="Y167" i="3"/>
  <c r="Y131" i="3"/>
  <c r="Y127" i="3"/>
  <c r="Y113" i="3"/>
  <c r="Y105" i="3"/>
  <c r="Y109" i="3"/>
  <c r="Y34" i="3"/>
  <c r="Y154" i="3"/>
  <c r="Y150" i="3"/>
  <c r="Y146" i="3"/>
  <c r="Y142" i="3"/>
  <c r="Y81" i="3"/>
  <c r="Y168" i="3"/>
  <c r="Y117" i="3"/>
  <c r="Y153" i="3"/>
  <c r="Y149" i="3"/>
  <c r="Y145" i="3"/>
  <c r="Y133" i="3"/>
  <c r="Y129" i="3"/>
  <c r="Y119" i="3"/>
  <c r="Y115" i="3"/>
  <c r="Y111" i="3"/>
  <c r="Y103" i="3"/>
  <c r="Y101" i="3"/>
  <c r="Q107" i="3"/>
  <c r="Y107" i="3" l="1"/>
  <c r="Q49" i="3"/>
  <c r="Y49" i="3" s="1"/>
  <c r="Q48" i="3"/>
  <c r="Y48" i="3" s="1"/>
  <c r="Q45" i="3"/>
  <c r="Y45" i="3" s="1"/>
  <c r="Q44" i="3"/>
  <c r="Y44" i="3" s="1"/>
  <c r="Q42" i="3"/>
  <c r="Y42" i="3" s="1"/>
  <c r="Q41" i="3"/>
  <c r="Y41" i="3" s="1"/>
  <c r="Q40" i="3"/>
  <c r="Y40" i="3" s="1"/>
  <c r="Q39" i="3"/>
  <c r="Y39" i="3" s="1"/>
  <c r="Q38" i="3"/>
  <c r="Y38" i="3" s="1"/>
  <c r="Q71" i="3"/>
  <c r="Y71" i="3" s="1"/>
  <c r="Q70" i="3"/>
  <c r="Y70" i="3" s="1"/>
  <c r="Q69" i="3"/>
  <c r="Y69" i="3" s="1"/>
  <c r="Q68" i="3"/>
  <c r="Y68" i="3" s="1"/>
  <c r="Q67" i="3"/>
  <c r="Y67" i="3" s="1"/>
  <c r="Q66" i="3"/>
  <c r="Y66" i="3" s="1"/>
  <c r="Q65" i="3"/>
  <c r="Y65" i="3" s="1"/>
  <c r="Q64" i="3"/>
  <c r="Y64" i="3" s="1"/>
  <c r="Q63" i="3"/>
  <c r="Y63" i="3" s="1"/>
  <c r="Q62" i="3"/>
  <c r="Y62" i="3" s="1"/>
  <c r="Q61" i="3"/>
  <c r="Y61" i="3" s="1"/>
  <c r="Q60" i="3"/>
  <c r="Y60" i="3" s="1"/>
  <c r="Q59" i="3"/>
  <c r="Y59" i="3" s="1"/>
  <c r="Q58" i="3"/>
  <c r="Y58" i="3" s="1"/>
  <c r="Q57" i="3"/>
  <c r="Y57" i="3" s="1"/>
  <c r="Q56" i="3"/>
  <c r="Y56" i="3" s="1"/>
  <c r="Q55" i="3"/>
  <c r="Y55" i="3" s="1"/>
  <c r="Q54" i="3"/>
  <c r="Y54" i="3" s="1"/>
  <c r="Q51" i="3"/>
  <c r="Y51" i="3" s="1"/>
  <c r="Q50" i="3"/>
  <c r="Y50" i="3" s="1"/>
  <c r="Q47" i="3"/>
  <c r="Y47" i="3" s="1"/>
  <c r="Q46" i="3"/>
  <c r="Y46" i="3" s="1"/>
  <c r="Q36" i="3"/>
  <c r="Y36" i="3" s="1"/>
  <c r="Q35" i="3"/>
  <c r="Y35" i="3" s="1"/>
  <c r="Q33" i="3"/>
  <c r="Y33" i="3" s="1"/>
  <c r="Q32" i="3"/>
  <c r="Y32" i="3" s="1"/>
  <c r="Q31" i="3"/>
  <c r="Y31" i="3" s="1"/>
  <c r="Q27" i="3"/>
  <c r="Y27" i="3" s="1"/>
  <c r="Q22" i="3"/>
  <c r="Y22" i="3" s="1"/>
  <c r="Q20" i="3"/>
  <c r="Y20" i="3" s="1"/>
  <c r="Q19" i="3"/>
  <c r="Y19" i="3" s="1"/>
  <c r="Q15" i="3"/>
  <c r="Y15" i="3" s="1"/>
  <c r="Q13" i="3"/>
  <c r="Y13" i="3" s="1"/>
  <c r="Q11" i="3"/>
  <c r="Y11" i="3" s="1"/>
  <c r="Q9" i="3"/>
  <c r="Y9" i="3" s="1"/>
  <c r="Q8" i="3"/>
  <c r="Y8" i="3" s="1"/>
  <c r="Q7" i="3"/>
  <c r="Y7" i="3" s="1"/>
  <c r="Q6" i="3"/>
  <c r="Y6" i="3" s="1"/>
  <c r="Q177" i="3" l="1"/>
  <c r="Q178" i="3" s="1"/>
  <c r="P169" i="3"/>
  <c r="P167" i="3"/>
  <c r="P165" i="3"/>
  <c r="P154" i="3"/>
  <c r="P153" i="3"/>
  <c r="P152" i="3"/>
  <c r="P151" i="3"/>
  <c r="P142" i="3"/>
  <c r="P141" i="3"/>
  <c r="P123" i="3"/>
  <c r="P122" i="3"/>
  <c r="P121" i="3"/>
  <c r="P120" i="3"/>
  <c r="P119" i="3"/>
  <c r="P118" i="3"/>
  <c r="P117" i="3"/>
  <c r="P116" i="3"/>
  <c r="P115" i="3"/>
  <c r="P114" i="3"/>
  <c r="P71" i="3"/>
  <c r="P70" i="3"/>
  <c r="P69" i="3"/>
  <c r="P68" i="3"/>
  <c r="P67" i="3"/>
  <c r="P66" i="3"/>
  <c r="P65" i="3"/>
  <c r="P64" i="3"/>
  <c r="P63" i="3"/>
  <c r="P62" i="3"/>
  <c r="P61" i="3"/>
  <c r="P59" i="3"/>
  <c r="P57" i="3"/>
  <c r="P56" i="3"/>
  <c r="P55" i="3"/>
  <c r="P53" i="3"/>
  <c r="P52" i="3"/>
  <c r="P51" i="3"/>
  <c r="P50" i="3"/>
  <c r="P49" i="3"/>
  <c r="P48" i="3"/>
  <c r="P47" i="3"/>
  <c r="P46" i="3"/>
  <c r="P36" i="3"/>
  <c r="P31" i="3"/>
  <c r="P29" i="3"/>
  <c r="P26" i="3"/>
  <c r="P25" i="3"/>
  <c r="P22" i="3"/>
  <c r="P12" i="3"/>
  <c r="P10" i="3"/>
  <c r="P9" i="3"/>
  <c r="P8" i="3"/>
  <c r="P7" i="3"/>
  <c r="P6" i="3"/>
  <c r="P175" i="3"/>
</calcChain>
</file>

<file path=xl/comments1.xml><?xml version="1.0" encoding="utf-8"?>
<comments xmlns="http://schemas.openxmlformats.org/spreadsheetml/2006/main">
  <authors>
    <author>rp11857</author>
  </authors>
  <commentList>
    <comment ref="J18" authorId="0">
      <text>
        <r>
          <rPr>
            <b/>
            <sz val="8"/>
            <color indexed="81"/>
            <rFont val="Tahoma"/>
            <family val="2"/>
          </rPr>
          <t xml:space="preserve">rp11857
Pre Rainbow storage need to release </t>
        </r>
      </text>
    </comment>
    <comment ref="J165" authorId="0">
      <text>
        <r>
          <rPr>
            <b/>
            <sz val="8"/>
            <color indexed="81"/>
            <rFont val="Tahoma"/>
            <family val="2"/>
          </rPr>
          <t>rp11857:</t>
        </r>
        <r>
          <rPr>
            <sz val="8"/>
            <color indexed="81"/>
            <rFont val="Tahoma"/>
            <family val="2"/>
          </rPr>
          <t xml:space="preserve">
Need to release COPS EMS storage </t>
        </r>
      </text>
    </comment>
  </commentList>
</comments>
</file>

<file path=xl/sharedStrings.xml><?xml version="1.0" encoding="utf-8"?>
<sst xmlns="http://schemas.openxmlformats.org/spreadsheetml/2006/main" count="2451" uniqueCount="569">
  <si>
    <t>Description</t>
  </si>
  <si>
    <t>Completed</t>
  </si>
  <si>
    <t>Env Label</t>
  </si>
  <si>
    <t>Type</t>
  </si>
  <si>
    <t>Existing Server?</t>
  </si>
  <si>
    <t>Hostname</t>
  </si>
  <si>
    <t>Server Model</t>
  </si>
  <si>
    <t>O/S</t>
  </si>
  <si>
    <t>STORAGE FRAME</t>
  </si>
  <si>
    <t xml:space="preserve">Remarks </t>
  </si>
  <si>
    <t>PAT</t>
  </si>
  <si>
    <t>Oracle RAC  -CLMS, CitiPlanner, TCON, URS, CitiOption, citiwatch</t>
  </si>
  <si>
    <t>DB</t>
  </si>
  <si>
    <t>Yes - Outside this BoM</t>
  </si>
  <si>
    <t>fdcgcgracad31p</t>
  </si>
  <si>
    <t>IBM p7 p795</t>
  </si>
  <si>
    <t>AIX 6.1</t>
  </si>
  <si>
    <t>NR</t>
  </si>
  <si>
    <t>NA</t>
  </si>
  <si>
    <t>fdcgcgracad32p</t>
  </si>
  <si>
    <t>Oracle RAC IVR , ESB, MemFis, WPS,</t>
  </si>
  <si>
    <t>fdcgcgracad33p</t>
  </si>
  <si>
    <t>fdcgcgracad34p</t>
  </si>
  <si>
    <t>PAT/PROD</t>
  </si>
  <si>
    <t>BOXI</t>
  </si>
  <si>
    <t>AP</t>
  </si>
  <si>
    <t>fdcgcgboxaa01p</t>
  </si>
  <si>
    <t>IBM p7 p780</t>
  </si>
  <si>
    <t>LEG1</t>
  </si>
  <si>
    <t>fdcgcgboxaa02p</t>
  </si>
  <si>
    <t>CMR AB Initio 1</t>
  </si>
  <si>
    <t>fdcgcgcmraa01p</t>
  </si>
  <si>
    <t>CMR AB Initio 2</t>
  </si>
  <si>
    <t>fdcgcgcmraa02p</t>
  </si>
  <si>
    <t>ETL Engine Tier  - UAE, UK IPB (Primary)</t>
  </si>
  <si>
    <t>fdcgcgetlaa01p</t>
  </si>
  <si>
    <t>ETL Engine Tier - UAE, UK IPB (Secondary)</t>
  </si>
  <si>
    <t>fdcgcgetlaa02p</t>
  </si>
  <si>
    <t>ETL Engine Tier - Hungary,Czech (Secondary)</t>
  </si>
  <si>
    <t>fdcgcgetlaa03p</t>
  </si>
  <si>
    <t>ETL Engine Tier  Hungary,Czech (Primary)</t>
  </si>
  <si>
    <t>fdcgcgetlaa04p</t>
  </si>
  <si>
    <t>ETL Engine Tier  - Poland  (Seconday)</t>
  </si>
  <si>
    <t>fdcgcgetlaa05p</t>
  </si>
  <si>
    <t>ETL Engine Tier  - Poland  (Primary)</t>
  </si>
  <si>
    <t>fdcgcgetlaa06p</t>
  </si>
  <si>
    <t>fdcgcgetlaa07p</t>
  </si>
  <si>
    <t>fdcgcgetlaa08p</t>
  </si>
  <si>
    <t>ETL Engine Tier  Russia (Primary)</t>
  </si>
  <si>
    <t>fdcgcgetlaa09p</t>
  </si>
  <si>
    <t>ETL Engine Tier - Russia (Secondary)</t>
  </si>
  <si>
    <t>fdcgcgetlaa10p</t>
  </si>
  <si>
    <t xml:space="preserve">ETL -Service Tier Active -Active </t>
  </si>
  <si>
    <t>WW</t>
  </si>
  <si>
    <t>fdcgcgetlaa15p</t>
  </si>
  <si>
    <t>fdcgcgetlaa16p</t>
  </si>
  <si>
    <t>LEG2</t>
  </si>
  <si>
    <t>Kana Connect/Response</t>
  </si>
  <si>
    <t>fdcgcgkanaa01p</t>
  </si>
  <si>
    <t xml:space="preserve">LEG1 </t>
  </si>
  <si>
    <t>Kana Webserver - DMZ 1</t>
  </si>
  <si>
    <t>fdcgcgkanaw01p</t>
  </si>
  <si>
    <t xml:space="preserve">standalone </t>
  </si>
  <si>
    <t>Kana Webserver - DMZ 2</t>
  </si>
  <si>
    <t>fdcgcgkanaw02p</t>
  </si>
  <si>
    <t>Kana Websphere</t>
  </si>
  <si>
    <t>fdcgcgkanaw03p</t>
  </si>
  <si>
    <t>fdcgcgkanaw04p</t>
  </si>
  <si>
    <t>DWH Portal- Active-Active</t>
  </si>
  <si>
    <t>fdcgcgporaw01p</t>
  </si>
  <si>
    <t>DWH Portal / SAS Web-Tier</t>
  </si>
  <si>
    <t>fdcgcgsasaw01p</t>
  </si>
  <si>
    <t>SAS - Meta Tier</t>
  </si>
  <si>
    <t>fdcgcgsasaa02p</t>
  </si>
  <si>
    <t>SAS  - Compute Tier</t>
  </si>
  <si>
    <t>fdcgcgsasaa03p</t>
  </si>
  <si>
    <t>Integration Layer - Ab Initio - Node 1</t>
  </si>
  <si>
    <t>fdcgcgrilaa01p</t>
  </si>
  <si>
    <t>Integration Layer - Ab Initio - Node 2</t>
  </si>
  <si>
    <t>fdcgcgrilaa02p</t>
  </si>
  <si>
    <t>Integration Layer - Websphere - Node 1</t>
  </si>
  <si>
    <t>fdcgcgrilaw01p</t>
  </si>
  <si>
    <t>Integration Layer - Websphere - Node 2</t>
  </si>
  <si>
    <t>fdcgcgrilaw02p</t>
  </si>
  <si>
    <t>Oracle HACMP  - Tibco, RMAN</t>
  </si>
  <si>
    <t>fdcgcgticad01p</t>
  </si>
  <si>
    <t>Oracle HACMP - Tibco, RMAN</t>
  </si>
  <si>
    <t>fdcgcgticad02p</t>
  </si>
  <si>
    <t>PROD</t>
  </si>
  <si>
    <t>Dataguard- Oracle RAC-ESB, MemFis, WPS</t>
  </si>
  <si>
    <t>fdcgcgdtgad14p</t>
  </si>
  <si>
    <t>Dataguard- Oracle RAC- Kana, WPS-Leg2</t>
  </si>
  <si>
    <t>fdcgcgdtgad16p</t>
  </si>
  <si>
    <t>Dataguard- Oracle RAC-iProcess -Node</t>
  </si>
  <si>
    <t>fdcgcgdtgad18p</t>
  </si>
  <si>
    <t>Dataguard- Oracle RAC-Ci/SAO , Integration Layer</t>
  </si>
  <si>
    <t>fdcgcgdtgad20p</t>
  </si>
  <si>
    <t xml:space="preserve">Dataguard- Oracle RAC  - EDW </t>
  </si>
  <si>
    <t>fdcgcgdtgad22p</t>
  </si>
  <si>
    <t>Dataguard -Oracle RAC - TCON, URS, CO,CW</t>
  </si>
  <si>
    <t>fdcgcgdtgad24p</t>
  </si>
  <si>
    <t>Dataguard- Oracle RAC  - COPS</t>
  </si>
  <si>
    <t>fdcgcgdtgad26p</t>
  </si>
  <si>
    <t>Dataguard-Oracle RAC - CLMS, CitiPlanner</t>
  </si>
  <si>
    <t>fdcgcgdtgad28p</t>
  </si>
  <si>
    <t>Dataguard-Oracle RAC- ECR</t>
  </si>
  <si>
    <t>fdcgcgdtgad30p</t>
  </si>
  <si>
    <t>Oracle RAC-  IVR -NODE 1</t>
  </si>
  <si>
    <t>fdcgcgracad01p</t>
  </si>
  <si>
    <t>Oracle RAC-  IVR- NODE 2</t>
  </si>
  <si>
    <t>fdcgcgracad02p</t>
  </si>
  <si>
    <t>Dataguard-Oracle RAC - IVR -Node  1</t>
  </si>
  <si>
    <t>fdcgcgracad03p</t>
  </si>
  <si>
    <t>Dataguard-Oracle RAC - IVR -Node 2</t>
  </si>
  <si>
    <t>fdcgcgracad04p</t>
  </si>
  <si>
    <t xml:space="preserve">Oracle RAC - Eclipse/CMR -NODE  1 </t>
  </si>
  <si>
    <t>fdcgcgracad05p</t>
  </si>
  <si>
    <t>Oracle RAC - Eclipse/CMR -NODE  2</t>
  </si>
  <si>
    <t>fdcgcgracad06p</t>
  </si>
  <si>
    <t>Dataguard-Oracle RAC-  Eclipse/CMR -Node 1</t>
  </si>
  <si>
    <t>fdcgcgracad07p</t>
  </si>
  <si>
    <t>Dataguard-Oracle RAC-  Eclipse/CMR -Node 2</t>
  </si>
  <si>
    <t>fdcgcgracad08p</t>
  </si>
  <si>
    <t>Oracle RAC - ESB, MemFis, WPS Node 1</t>
  </si>
  <si>
    <t>fdcgcgracad13p</t>
  </si>
  <si>
    <t>Oracle RAC - ESB, MemFis, WPS Node 2</t>
  </si>
  <si>
    <t>fdcgcgracad14p</t>
  </si>
  <si>
    <t>Oracle RAC - Kana, WPS-Leg2-Node 1</t>
  </si>
  <si>
    <t>fdcgcgracad15p</t>
  </si>
  <si>
    <t>Oracle RAC - Kana, WPS-Leg2-Node 2</t>
  </si>
  <si>
    <t>fdcgcgracad16p</t>
  </si>
  <si>
    <t>Oracle RAC - iProcess -Node 1</t>
  </si>
  <si>
    <t>fdcgcgracad17p</t>
  </si>
  <si>
    <t>Oracle RAC - iProcess -Node 2</t>
  </si>
  <si>
    <t>fdcgcgracad18p</t>
  </si>
  <si>
    <t>Oracle RAC - Ci/SAO , Integration Layer-Node 1</t>
  </si>
  <si>
    <t>fdcgcgracad19p</t>
  </si>
  <si>
    <t>Oracle RAC - Ci/SAO , Integration Layer-Node2</t>
  </si>
  <si>
    <t>fdcgcgracad20p</t>
  </si>
  <si>
    <t>Oracle RAC  - EDW -Node 1</t>
  </si>
  <si>
    <t>fdcgcgracad21p</t>
  </si>
  <si>
    <t>fdcgcgracad22p</t>
  </si>
  <si>
    <t xml:space="preserve">Oracle RAC - TCON, URS, CO,CW- Node 1 </t>
  </si>
  <si>
    <t>fdcgcgracad23p</t>
  </si>
  <si>
    <t>Oracle RAC - TCON, URS, CO,CW- Node 2</t>
  </si>
  <si>
    <t>fdcgcgracad24p</t>
  </si>
  <si>
    <t xml:space="preserve">Oracle RAC  - COPS-Node 1 </t>
  </si>
  <si>
    <t>fdcgcgracad25p</t>
  </si>
  <si>
    <t xml:space="preserve">Oracle RAC  - COPS-Node 2 </t>
  </si>
  <si>
    <t>fdcgcgracad26p</t>
  </si>
  <si>
    <t>Oracle RAC - CLMS, CitiPlanner-Node 1</t>
  </si>
  <si>
    <t>fdcgcgracad27p</t>
  </si>
  <si>
    <t>Oracle RAC - CLMS, CitiPlanner-Node 2</t>
  </si>
  <si>
    <t>fdcgcgracad28p</t>
  </si>
  <si>
    <t>Oracle RAC  - ECR-Node 1</t>
  </si>
  <si>
    <t>fdcgcgracad29p</t>
  </si>
  <si>
    <t>Oracle RAC  - ECR-Node 2</t>
  </si>
  <si>
    <t>fdcgcgracad30p</t>
  </si>
  <si>
    <t>CMR/CDE/CLMS/IVR/WM Fix / Swift Engine App / SNF</t>
  </si>
  <si>
    <t>FDCGCGCMRLA03P</t>
  </si>
  <si>
    <t>BL460c</t>
  </si>
  <si>
    <t>RHEL 5.6</t>
  </si>
  <si>
    <t>FDCGCGCMRLA04P</t>
  </si>
  <si>
    <t>OCI</t>
  </si>
  <si>
    <t>FDCGCGOCILA01P</t>
  </si>
  <si>
    <t>FDCGCGOCILA02P</t>
  </si>
  <si>
    <t>FDS - EclipseLite/CI/MEMFIS/ACACS</t>
  </si>
  <si>
    <t>FDCGCGECLLA05P</t>
  </si>
  <si>
    <t>FDCGCGECLLA06P</t>
  </si>
  <si>
    <t>Eclipse Portal</t>
  </si>
  <si>
    <t>FDCGCGECLLW18P</t>
  </si>
  <si>
    <t>FDCGCGECLLW19P</t>
  </si>
  <si>
    <t>F2F</t>
  </si>
  <si>
    <t>FDCGCGF2FLA01P</t>
  </si>
  <si>
    <t>FDCGCGF2FLA02P</t>
  </si>
  <si>
    <t>ESB-BW-PL</t>
  </si>
  <si>
    <t>FDCGCGTIBLA21P</t>
  </si>
  <si>
    <t>BL620C G7</t>
  </si>
  <si>
    <t>FDCGCGTIBLA22P</t>
  </si>
  <si>
    <t>FDCGCGTIBLA29P</t>
  </si>
  <si>
    <t>FDCGCGTIBLA30P</t>
  </si>
  <si>
    <t xml:space="preserve">LEG2 </t>
  </si>
  <si>
    <t>Eclipse &amp; FDS HTTP</t>
  </si>
  <si>
    <t>FDCGCGECLLW16P</t>
  </si>
  <si>
    <t>FDCGCGECLLW17P</t>
  </si>
  <si>
    <t>CI-CP-BW</t>
  </si>
  <si>
    <t>No</t>
  </si>
  <si>
    <t>FDCGCGTIBLA37P</t>
  </si>
  <si>
    <t>New Servers. Need to Request Storage Acc.</t>
  </si>
  <si>
    <t>FDCGCGTIBLA38P</t>
  </si>
  <si>
    <t>SNF-BW</t>
  </si>
  <si>
    <t>FDCGCGTIBLA35P</t>
  </si>
  <si>
    <t>FDCGCGTIBLA36P</t>
  </si>
  <si>
    <t>ESB-PAT</t>
  </si>
  <si>
    <t>FDCGCGTIBLA39P</t>
  </si>
  <si>
    <t>FDCGCGTIBLA40P</t>
  </si>
  <si>
    <t>FDCGCGTIBLA41P</t>
  </si>
  <si>
    <t>FDCGCGTIBLA42P</t>
  </si>
  <si>
    <t>ESB-BW-RU</t>
  </si>
  <si>
    <t>FDCGCGTIBLA31P</t>
  </si>
  <si>
    <t>FDCGCGTIBLA32P</t>
  </si>
  <si>
    <t>FDCGCGTIBLA33P</t>
  </si>
  <si>
    <t>FDCGCGTIBLA34P</t>
  </si>
  <si>
    <t>CDE</t>
  </si>
  <si>
    <t>FDCGCGCDELA01P</t>
  </si>
  <si>
    <t>FDCGCGCDELA02P</t>
  </si>
  <si>
    <t>CLMS</t>
  </si>
  <si>
    <t>FDCGCGCLMLA01P</t>
  </si>
  <si>
    <t>FDCGCGCLMLA02P</t>
  </si>
  <si>
    <t>CMR</t>
  </si>
  <si>
    <t>FDCGCGCMRLA01P</t>
  </si>
  <si>
    <t>FDCGCGCMRLA02P</t>
  </si>
  <si>
    <t>FDCGCGECLLA01P</t>
  </si>
  <si>
    <t>FDCGCGECLLA02P</t>
  </si>
  <si>
    <t>FDCGCGECLLA03P</t>
  </si>
  <si>
    <t>FDCGCGECLLA04P</t>
  </si>
  <si>
    <t>FDCGCGECLLA07P</t>
  </si>
  <si>
    <t>FDCGCGECLLA08P</t>
  </si>
  <si>
    <t>FDCGCGECLLA09P</t>
  </si>
  <si>
    <t>FDCGCGECLLA10P</t>
  </si>
  <si>
    <t>FDCGCGECLLA11P</t>
  </si>
  <si>
    <t>FDCGCGECLLA12P</t>
  </si>
  <si>
    <t>FDCGCGECLLA13P</t>
  </si>
  <si>
    <t>FDCGCGECLLA14P</t>
  </si>
  <si>
    <t>FDCGCGECLLA15P</t>
  </si>
  <si>
    <t>FDCGCGECLLA16P</t>
  </si>
  <si>
    <t>Citioptions/TCON/URS/Citiwatch</t>
  </si>
  <si>
    <t>FDCGCGECLLA64P</t>
  </si>
  <si>
    <t>FDCGCGECLLA74P</t>
  </si>
  <si>
    <t>FDCGCGTCOLA64P</t>
  </si>
  <si>
    <t>FDCGCGTCOLA74P</t>
  </si>
  <si>
    <t>FDCGCGTCOLA65P</t>
  </si>
  <si>
    <t>FDCGCGTCOLA75P</t>
  </si>
  <si>
    <t>Eclipse Portal -Pre rainbow</t>
  </si>
  <si>
    <t>FDCGCGECLLW05P</t>
  </si>
  <si>
    <t>FDCGCGECLLW06P</t>
  </si>
  <si>
    <t>FDS-Pre rainbow</t>
  </si>
  <si>
    <t>FDCGCGECLLW07P</t>
  </si>
  <si>
    <t>FDCGCGECLLW08P</t>
  </si>
  <si>
    <t>FDCGCGECLLW12P</t>
  </si>
  <si>
    <t>FDCGCGECLLW13P</t>
  </si>
  <si>
    <t>FDCGCGECLLW14P</t>
  </si>
  <si>
    <t>FDCGCGECLLW15P</t>
  </si>
  <si>
    <t>Wily</t>
  </si>
  <si>
    <t>FDCGCGECLLW22P</t>
  </si>
  <si>
    <t>IVR</t>
  </si>
  <si>
    <t>FDCGCGIVRLA02P</t>
  </si>
  <si>
    <t>FDCGCGIVRLA03P</t>
  </si>
  <si>
    <t>MQ</t>
  </si>
  <si>
    <t>FDCGCGMQMLA19P</t>
  </si>
  <si>
    <t>Need to discuss with MQ team</t>
  </si>
  <si>
    <t>FDCGCGMQMLA20P</t>
  </si>
  <si>
    <t>FDCGCGMQMLA65P</t>
  </si>
  <si>
    <t>FDCGCGMQMLA75P</t>
  </si>
  <si>
    <t>WM Fix / Swift Engine App / SNF</t>
  </si>
  <si>
    <t>FDCGCGSWFLA01P</t>
  </si>
  <si>
    <t>FDCGCGSWFLA02P</t>
  </si>
  <si>
    <t>ESB [V5]-CMR - APPS</t>
  </si>
  <si>
    <t>FDCGCGTIBLA01P</t>
  </si>
  <si>
    <t>FDCGCGTIBLA02P</t>
  </si>
  <si>
    <t>FDCGCGTIBLA03P</t>
  </si>
  <si>
    <t>FDCGCGTIBLA04P</t>
  </si>
  <si>
    <t>ESB [V5, V6], Pre-Rainbow/WLM - APPS</t>
  </si>
  <si>
    <t>FDCGCGTIBLA05P</t>
  </si>
  <si>
    <t>FDCGCGTIBLA06P</t>
  </si>
  <si>
    <t>FDCGCGTIBLA07P</t>
  </si>
  <si>
    <t>FDCGCGTIBLA08P</t>
  </si>
  <si>
    <t xml:space="preserve">ESB -WAVE2 </t>
  </si>
  <si>
    <t>FDCGCGTIBLA25P</t>
  </si>
  <si>
    <t>FDCGCGTIBLA26P</t>
  </si>
  <si>
    <t>FDCGCGTIBLA27P</t>
  </si>
  <si>
    <t>FDCGCGTIBLA28P</t>
  </si>
  <si>
    <t>COP</t>
  </si>
  <si>
    <t>FDCGCGTIBLA09P</t>
  </si>
  <si>
    <t>FDCGCGTIBLA10P</t>
  </si>
  <si>
    <t>FDCGCGTIBLA11P</t>
  </si>
  <si>
    <t>FDCGCGTIBLA12P</t>
  </si>
  <si>
    <t>CI-CP</t>
  </si>
  <si>
    <t>FDCGCGTIBLA13P</t>
  </si>
  <si>
    <t>FDCGCGTIBLA14P</t>
  </si>
  <si>
    <t>CI-CP-COP</t>
  </si>
  <si>
    <t>FDCGCGTIBLA15P</t>
  </si>
  <si>
    <t>FDCGCGTIBLA16P</t>
  </si>
  <si>
    <t>FDCGCGTIBLA17P</t>
  </si>
  <si>
    <t>FDCGCGTIBLA18P</t>
  </si>
  <si>
    <t>ESB [V5,V6], CMR, COP, SNF - EMS</t>
  </si>
  <si>
    <t>FDCGCGTIBLA61P</t>
  </si>
  <si>
    <t>FDCGCGTIBLA71P</t>
  </si>
  <si>
    <t>FDCGCGTIBLA81P</t>
  </si>
  <si>
    <t>FDCGCGTIBLA91P</t>
  </si>
  <si>
    <t>COPS--EMS</t>
  </si>
  <si>
    <t>FDCGCGTIBLA19P</t>
  </si>
  <si>
    <t xml:space="preserve">Leg1 </t>
  </si>
  <si>
    <t>FDCGCGTIBLA20P</t>
  </si>
  <si>
    <t>CI-CP - EMS</t>
  </si>
  <si>
    <t>FDCGCGTIBLA62P</t>
  </si>
  <si>
    <t>FDCGCGTIBLA72P</t>
  </si>
  <si>
    <t>CI-iProcess</t>
  </si>
  <si>
    <t>FDCGCGTIBLA63P</t>
  </si>
  <si>
    <t>FDCGCGTIBLA73P</t>
  </si>
  <si>
    <t>RU/CZ Cluster</t>
  </si>
  <si>
    <t>RU/CZ Standalone</t>
  </si>
  <si>
    <t xml:space="preserve">UKC-Cluster </t>
  </si>
  <si>
    <t>UKC- Standalone</t>
  </si>
  <si>
    <t>OCI-F2F-Cluster</t>
  </si>
  <si>
    <t>OCI-F2F Standalone</t>
  </si>
  <si>
    <t>TCRS to be raise for Total Requirment for Wave-2</t>
  </si>
  <si>
    <t>Total Cap.=</t>
  </si>
  <si>
    <t>Buffer</t>
  </si>
  <si>
    <t>Storage</t>
  </si>
  <si>
    <t>ETL Engine Tier - , , Czech  HA  -(Secondary)</t>
  </si>
  <si>
    <t>ETL Engine Tier - , , Czech -DEDICATED I/O</t>
  </si>
  <si>
    <t>Leg1-Cluster</t>
  </si>
  <si>
    <t>Leg2</t>
  </si>
  <si>
    <t>Leg2-Cluster</t>
  </si>
  <si>
    <t>Non-Replicated(#3004)</t>
  </si>
  <si>
    <t>Non-Replicated - Cluster(#3004)</t>
  </si>
  <si>
    <t xml:space="preserve">Hostname </t>
  </si>
  <si>
    <t xml:space="preserve">Size </t>
  </si>
  <si>
    <t>CSI ID</t>
  </si>
  <si>
    <t>App name</t>
  </si>
  <si>
    <t>Acronym</t>
  </si>
  <si>
    <t>App Mgr</t>
  </si>
  <si>
    <t>App Mgr SOEID</t>
  </si>
  <si>
    <t>App Architect</t>
  </si>
  <si>
    <t>Business Criticality</t>
  </si>
  <si>
    <t>Either on leg1/leg2/-. Means can be moved to leg-2</t>
  </si>
  <si>
    <t xml:space="preserve">Data Warehouse - EMEA </t>
  </si>
  <si>
    <t>DWH</t>
  </si>
  <si>
    <t>Balamurugan, Pitchai</t>
  </si>
  <si>
    <t>BP41588</t>
  </si>
  <si>
    <t xml:space="preserve">Stepien, Renata </t>
  </si>
  <si>
    <t>LOW</t>
  </si>
  <si>
    <t>fdcgcgboxaa01p_2p</t>
  </si>
  <si>
    <t>fdcgcgcdela01p</t>
  </si>
  <si>
    <t>Leg1</t>
  </si>
  <si>
    <t>fdcgcgcdela02p</t>
  </si>
  <si>
    <r>
      <t xml:space="preserve">164693, </t>
    </r>
    <r>
      <rPr>
        <sz val="11"/>
        <color indexed="10"/>
        <rFont val="Calibri"/>
        <family val="2"/>
        <charset val="238"/>
      </rPr>
      <t xml:space="preserve">164509 </t>
    </r>
  </si>
  <si>
    <t xml:space="preserve">Collateral and Limit Management System - CEEMEA </t>
  </si>
  <si>
    <t>Krishnan, Venkata</t>
  </si>
  <si>
    <t>KV49666</t>
  </si>
  <si>
    <t>Ramesh Babu, Munuswamy Rajendran (MR88872)</t>
  </si>
  <si>
    <t>MEDIUM</t>
  </si>
  <si>
    <t>fdcgcgclmla01p</t>
  </si>
  <si>
    <t>fdcgcgclmla02p</t>
  </si>
  <si>
    <t xml:space="preserve">164693, 164509 </t>
  </si>
  <si>
    <t>EL, CLMS</t>
  </si>
  <si>
    <t>fdcgcgcmraa01p_2p</t>
  </si>
  <si>
    <t>fdcgcgcmrla01p</t>
  </si>
  <si>
    <t>fdcgcgcmrla02p</t>
  </si>
  <si>
    <t>163477, 164509</t>
  </si>
  <si>
    <t>CMR, CLMS</t>
  </si>
  <si>
    <t>fdcgcgcmrla03p</t>
  </si>
  <si>
    <t>fdcgcgcmrla04p</t>
  </si>
  <si>
    <t xml:space="preserve">Customer Management Repository - EMEA </t>
  </si>
  <si>
    <t>Kadalmangalam Ramanujachari, Ramaswamy</t>
  </si>
  <si>
    <t>KR42319</t>
  </si>
  <si>
    <t xml:space="preserve">Counce, David </t>
  </si>
  <si>
    <t>Centralized Offer Palette - EMEA</t>
  </si>
  <si>
    <t>Ramakrishna, Acharya Rohitashwa</t>
  </si>
  <si>
    <t>AR98725</t>
  </si>
  <si>
    <t>Stepien, Renata</t>
  </si>
  <si>
    <t>fdcgcgeclla01p</t>
  </si>
  <si>
    <t>fdcgcgeclla02p</t>
  </si>
  <si>
    <t xml:space="preserve">Advanced Fraud Early Warning Services - Ceemea </t>
  </si>
  <si>
    <t>AFEWS</t>
  </si>
  <si>
    <t xml:space="preserve">Premchander, Mukund </t>
  </si>
  <si>
    <t>MP64983</t>
  </si>
  <si>
    <t>HIGH</t>
  </si>
  <si>
    <t>fdcgcgeclla03p</t>
  </si>
  <si>
    <t>fdcgcgeclla04p</t>
  </si>
  <si>
    <t>165601, 164693</t>
  </si>
  <si>
    <t>AFEWS, EL</t>
  </si>
  <si>
    <t>fdcgcgeclla05p</t>
  </si>
  <si>
    <t>fdcgcgeclla06p</t>
  </si>
  <si>
    <t>Eclipse - Hugary, Poland, IPB</t>
  </si>
  <si>
    <t>EL</t>
  </si>
  <si>
    <t xml:space="preserve">Ling, Weibing </t>
  </si>
  <si>
    <t>WL25461</t>
  </si>
  <si>
    <t>fdcgcgeclla07p</t>
  </si>
  <si>
    <t>fdcgcgeclla08p</t>
  </si>
  <si>
    <r>
      <t xml:space="preserve">164693
</t>
    </r>
    <r>
      <rPr>
        <sz val="11"/>
        <color indexed="10"/>
        <rFont val="Calibri"/>
        <family val="2"/>
        <charset val="238"/>
      </rPr>
      <t xml:space="preserve">158762
</t>
    </r>
    <r>
      <rPr>
        <sz val="11"/>
        <color indexed="56"/>
        <rFont val="Calibri"/>
        <family val="2"/>
        <charset val="238"/>
      </rPr>
      <t>165282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indexed="36"/>
        <rFont val="Calibri"/>
        <family val="2"/>
        <charset val="238"/>
      </rPr>
      <t>165303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indexed="36"/>
        <rFont val="Calibri"/>
        <family val="2"/>
        <charset val="238"/>
      </rPr>
      <t>165304</t>
    </r>
  </si>
  <si>
    <r>
      <t xml:space="preserve">EL
</t>
    </r>
    <r>
      <rPr>
        <sz val="11"/>
        <color indexed="10"/>
        <rFont val="Calibri"/>
        <family val="2"/>
        <charset val="238"/>
      </rPr>
      <t xml:space="preserve">Advanced Computer Assisted Collection - UAE 
</t>
    </r>
    <r>
      <rPr>
        <sz val="11"/>
        <color indexed="56"/>
        <rFont val="Calibri"/>
        <family val="2"/>
        <charset val="238"/>
      </rPr>
      <t xml:space="preserve">MEMFIS - Investments MF - UAE 
</t>
    </r>
    <r>
      <rPr>
        <sz val="11"/>
        <color indexed="36"/>
        <rFont val="Calibri"/>
        <family val="2"/>
        <charset val="238"/>
      </rPr>
      <t>MEMFIS-Insurance Product Processor - Hungary, Poland, UAE</t>
    </r>
  </si>
  <si>
    <r>
      <t xml:space="preserve">
</t>
    </r>
    <r>
      <rPr>
        <sz val="11"/>
        <rFont val="Calibri"/>
        <family val="2"/>
        <charset val="238"/>
      </rPr>
      <t>EL</t>
    </r>
    <r>
      <rPr>
        <sz val="11"/>
        <color indexed="10"/>
        <rFont val="Calibri"/>
        <family val="2"/>
        <charset val="238"/>
      </rPr>
      <t xml:space="preserve">
ACACS - Intranet
</t>
    </r>
    <r>
      <rPr>
        <sz val="11"/>
        <color indexed="56"/>
        <rFont val="Calibri"/>
        <family val="2"/>
        <charset val="238"/>
      </rPr>
      <t xml:space="preserve">MEMFIS - Inv
</t>
    </r>
    <r>
      <rPr>
        <sz val="11"/>
        <color indexed="36"/>
        <rFont val="Calibri"/>
        <family val="2"/>
        <charset val="238"/>
      </rPr>
      <t>MEMFIS - IPP</t>
    </r>
    <r>
      <rPr>
        <sz val="11"/>
        <color indexed="10"/>
        <rFont val="Calibri"/>
        <family val="2"/>
        <charset val="238"/>
      </rPr>
      <t xml:space="preserve">
</t>
    </r>
  </si>
  <si>
    <r>
      <t xml:space="preserve">Guirey, Alvin Raynatus Raval 
</t>
    </r>
    <r>
      <rPr>
        <sz val="11"/>
        <color indexed="56"/>
        <rFont val="Calibri"/>
        <family val="2"/>
        <charset val="238"/>
      </rPr>
      <t xml:space="preserve">Tan, Victor Chee Wee 
</t>
    </r>
    <r>
      <rPr>
        <sz val="11"/>
        <color indexed="36"/>
        <rFont val="Calibri"/>
        <family val="2"/>
        <charset val="238"/>
      </rPr>
      <t xml:space="preserve">Thangamani, Muthurajan </t>
    </r>
  </si>
  <si>
    <r>
      <t xml:space="preserve">AG59468
</t>
    </r>
    <r>
      <rPr>
        <sz val="11"/>
        <color indexed="56"/>
        <rFont val="Calibri"/>
        <family val="2"/>
        <charset val="238"/>
      </rPr>
      <t xml:space="preserve">VT59418
</t>
    </r>
    <r>
      <rPr>
        <sz val="11"/>
        <color indexed="36"/>
        <rFont val="Calibri"/>
        <family val="2"/>
        <charset val="238"/>
      </rPr>
      <t>MT26567</t>
    </r>
  </si>
  <si>
    <r>
      <t xml:space="preserve">Stepien, Renata
</t>
    </r>
    <r>
      <rPr>
        <sz val="11"/>
        <color indexed="56"/>
        <rFont val="Calibri"/>
        <family val="2"/>
        <charset val="238"/>
      </rPr>
      <t xml:space="preserve">Stepien, Renata
</t>
    </r>
    <r>
      <rPr>
        <sz val="11"/>
        <color indexed="36"/>
        <rFont val="Calibri"/>
        <family val="2"/>
        <charset val="238"/>
      </rPr>
      <t>Stepien, Renata</t>
    </r>
  </si>
  <si>
    <r>
      <t xml:space="preserve">HIGH
</t>
    </r>
    <r>
      <rPr>
        <sz val="11"/>
        <color indexed="36"/>
        <rFont val="Calibri"/>
        <family val="2"/>
        <charset val="238"/>
      </rPr>
      <t>HIGH</t>
    </r>
  </si>
  <si>
    <t>fdcgcgeclla09p</t>
  </si>
  <si>
    <t>leg1</t>
  </si>
  <si>
    <t>fdcgcgeclla10p</t>
  </si>
  <si>
    <t>fdcgcgeclla16p</t>
  </si>
  <si>
    <t>Not in Aperture</t>
  </si>
  <si>
    <t>fdcgcgeclla64_74p</t>
  </si>
  <si>
    <t>fdcgcgeclla64p</t>
  </si>
  <si>
    <t>fdcgcgeclla74p</t>
  </si>
  <si>
    <t>fdcgcgecllw01p</t>
  </si>
  <si>
    <t>Need to check  rainbow server or not</t>
  </si>
  <si>
    <t>fdcgcgecllw03p</t>
  </si>
  <si>
    <t>fdcgcgecllw05p</t>
  </si>
  <si>
    <t>fdcgcgecllw06p</t>
  </si>
  <si>
    <r>
      <t>161468,</t>
    </r>
    <r>
      <rPr>
        <sz val="11"/>
        <color indexed="10"/>
        <rFont val="Calibri"/>
        <family val="2"/>
        <charset val="238"/>
      </rPr>
      <t>162618</t>
    </r>
  </si>
  <si>
    <r>
      <t xml:space="preserve">Eclipse - Russia 
</t>
    </r>
    <r>
      <rPr>
        <sz val="11"/>
        <color indexed="10"/>
        <rFont val="Calibri"/>
        <family val="2"/>
        <charset val="238"/>
      </rPr>
      <t>ASPAC SCPIER</t>
    </r>
  </si>
  <si>
    <r>
      <t xml:space="preserve">Eclipse - Russia
</t>
    </r>
    <r>
      <rPr>
        <sz val="11"/>
        <color indexed="10"/>
        <rFont val="Calibri"/>
        <family val="2"/>
        <charset val="238"/>
      </rPr>
      <t>ASPAC SCPIER</t>
    </r>
  </si>
  <si>
    <r>
      <t xml:space="preserve">Kallam, Vamsi Mohan
</t>
    </r>
    <r>
      <rPr>
        <sz val="11"/>
        <color indexed="10"/>
        <rFont val="Calibri"/>
        <family val="2"/>
        <charset val="238"/>
      </rPr>
      <t>Gudimella, Udaya Kumar</t>
    </r>
  </si>
  <si>
    <r>
      <t xml:space="preserve">KV00223
</t>
    </r>
    <r>
      <rPr>
        <sz val="11"/>
        <color indexed="10"/>
        <rFont val="Calibri"/>
        <family val="2"/>
        <charset val="238"/>
      </rPr>
      <t>UG72318</t>
    </r>
  </si>
  <si>
    <r>
      <t xml:space="preserve">HIGH
</t>
    </r>
    <r>
      <rPr>
        <sz val="11"/>
        <color indexed="10"/>
        <rFont val="Calibri"/>
        <family val="2"/>
        <charset val="238"/>
      </rPr>
      <t>LOW</t>
    </r>
  </si>
  <si>
    <t>fdcgcgecllw07p</t>
  </si>
  <si>
    <t>fdcgcgecllw08p</t>
  </si>
  <si>
    <t>161468,162618</t>
  </si>
  <si>
    <t>fdcgcgecllw12p</t>
  </si>
  <si>
    <t>fdcgcgecllw13p</t>
  </si>
  <si>
    <t>fdcgcgecllw14p</t>
  </si>
  <si>
    <t>fdcgcgecllw15p</t>
  </si>
  <si>
    <t>fdcgcgecllw17p</t>
  </si>
  <si>
    <t>fdcgcgecllw18p</t>
  </si>
  <si>
    <t>fdcgcgecllw19p</t>
  </si>
  <si>
    <t>fdcgcgecllw22p</t>
  </si>
  <si>
    <t>Leg1/Leg2-DWH do not require COB</t>
  </si>
  <si>
    <t>fdcgcgetlaa01p_02p</t>
  </si>
  <si>
    <t>fdcgcgetlaa03p_04p</t>
  </si>
  <si>
    <t>fdcgcgetlaa05p_6p</t>
  </si>
  <si>
    <r>
      <t>Leg1/Leg2-DWH do not require COB</t>
    </r>
    <r>
      <rPr>
        <sz val="11"/>
        <color indexed="56"/>
        <rFont val="Calibri"/>
        <family val="2"/>
      </rPr>
      <t xml:space="preserve"> (sunset)</t>
    </r>
  </si>
  <si>
    <t>fdcgcgetlaa07p_8p</t>
  </si>
  <si>
    <t>fdcgcgetlaa09p_10p</t>
  </si>
  <si>
    <t>fdcgcgivrla02p</t>
  </si>
  <si>
    <t>fdcgcgivrla03p</t>
  </si>
  <si>
    <t>164693,164509</t>
  </si>
  <si>
    <t>EL, CMLS</t>
  </si>
  <si>
    <r>
      <t>Leg1</t>
    </r>
    <r>
      <rPr>
        <sz val="11"/>
        <color indexed="56"/>
        <rFont val="Calibri"/>
        <family val="2"/>
      </rPr>
      <t xml:space="preserve"> </t>
    </r>
  </si>
  <si>
    <t xml:space="preserve">Kana Connect - EMEA Rainbow : HU,UK,UAE,RU,PL </t>
  </si>
  <si>
    <t>KC</t>
  </si>
  <si>
    <t xml:space="preserve">Raghunandanan, Prem Sekhar </t>
  </si>
  <si>
    <t>PS38925</t>
  </si>
  <si>
    <t xml:space="preserve">An, Tao 
Rao, Shankar </t>
  </si>
  <si>
    <t>fdcgcgmqmla19p</t>
  </si>
  <si>
    <t>fdcgcgmqmla20p</t>
  </si>
  <si>
    <r>
      <t>161467,</t>
    </r>
    <r>
      <rPr>
        <sz val="11"/>
        <color indexed="10"/>
        <rFont val="Calibri"/>
        <family val="2"/>
        <charset val="238"/>
      </rPr>
      <t>162864</t>
    </r>
  </si>
  <si>
    <r>
      <t xml:space="preserve">Enterprise Service Bus - Russia 
</t>
    </r>
    <r>
      <rPr>
        <sz val="11"/>
        <color indexed="10"/>
        <rFont val="Calibri"/>
        <family val="2"/>
        <charset val="238"/>
      </rPr>
      <t xml:space="preserve">CitiPlanner - EMEA </t>
    </r>
  </si>
  <si>
    <r>
      <t xml:space="preserve">ESB
</t>
    </r>
    <r>
      <rPr>
        <sz val="11"/>
        <color indexed="10"/>
        <rFont val="Calibri"/>
        <family val="2"/>
        <charset val="238"/>
      </rPr>
      <t>Citiplanner</t>
    </r>
  </si>
  <si>
    <r>
      <t xml:space="preserve">Jacob, Sam Joseph
</t>
    </r>
    <r>
      <rPr>
        <sz val="11"/>
        <color indexed="10"/>
        <rFont val="Calibri"/>
        <family val="2"/>
        <charset val="238"/>
      </rPr>
      <t>Machadi, Ravinder Rao</t>
    </r>
  </si>
  <si>
    <r>
      <t xml:space="preserve">JS08928
</t>
    </r>
    <r>
      <rPr>
        <sz val="11"/>
        <color indexed="10"/>
        <rFont val="Calibri"/>
        <family val="2"/>
        <charset val="238"/>
      </rPr>
      <t>RR49713</t>
    </r>
  </si>
  <si>
    <r>
      <t xml:space="preserve">Meyer, Joseph
</t>
    </r>
    <r>
      <rPr>
        <sz val="11"/>
        <color indexed="10"/>
        <rFont val="Calibri"/>
        <family val="2"/>
        <charset val="238"/>
      </rPr>
      <t xml:space="preserve">Ramesh Babu, Munuswamy Rajendran </t>
    </r>
  </si>
  <si>
    <t>fdcgcgmqmla65_75p</t>
  </si>
  <si>
    <t>fdcgcgmqmla65p</t>
  </si>
  <si>
    <t>fdcgcgmqmla75p</t>
  </si>
  <si>
    <t>fdcgcgracad01p_2p</t>
  </si>
  <si>
    <t xml:space="preserve">Phoenix IVR 2.0 - EMEA </t>
  </si>
  <si>
    <t xml:space="preserve">Subramaniam, Ramachandran </t>
  </si>
  <si>
    <t>SR37807</t>
  </si>
  <si>
    <t>fdcgcgracad03p_4p</t>
  </si>
  <si>
    <t>fdcgcgracad05p_06p</t>
  </si>
  <si>
    <t>fdcgcgracad05p_06p_PG_05F0_12F0</t>
  </si>
  <si>
    <r>
      <t>163454,</t>
    </r>
    <r>
      <rPr>
        <sz val="11"/>
        <color indexed="10"/>
        <rFont val="Calibri"/>
        <family val="2"/>
        <charset val="238"/>
      </rPr>
      <t>163106</t>
    </r>
  </si>
  <si>
    <r>
      <t xml:space="preserve">DWH
</t>
    </r>
    <r>
      <rPr>
        <sz val="11"/>
        <color indexed="10"/>
        <rFont val="Calibri"/>
        <family val="2"/>
        <charset val="238"/>
      </rPr>
      <t xml:space="preserve">Customer Management Repository - Asia Pacific </t>
    </r>
  </si>
  <si>
    <t xml:space="preserve">Kadalmangalam Ramanujachari, Ramaswamy </t>
  </si>
  <si>
    <t>fdcgcgracad07p_8p</t>
  </si>
  <si>
    <r>
      <t>163454,</t>
    </r>
    <r>
      <rPr>
        <sz val="11"/>
        <color indexed="10"/>
        <rFont val="Calibri"/>
        <family val="2"/>
        <charset val="238"/>
      </rPr>
      <t>163107</t>
    </r>
    <r>
      <rPr>
        <sz val="11"/>
        <color indexed="8"/>
        <rFont val="Calibri"/>
        <family val="2"/>
      </rPr>
      <t/>
    </r>
  </si>
  <si>
    <t>KR42320</t>
  </si>
  <si>
    <r>
      <t>163454,</t>
    </r>
    <r>
      <rPr>
        <sz val="11"/>
        <color indexed="10"/>
        <rFont val="Calibri"/>
        <family val="2"/>
        <charset val="238"/>
      </rPr>
      <t>163108</t>
    </r>
    <r>
      <rPr>
        <sz val="11"/>
        <color indexed="8"/>
        <rFont val="Calibri"/>
        <family val="2"/>
      </rPr>
      <t/>
    </r>
  </si>
  <si>
    <t>KR42321</t>
  </si>
  <si>
    <t>fdcgcgracad13p_14p</t>
  </si>
  <si>
    <t>fdcgcgracad15p_16p</t>
  </si>
  <si>
    <t>fdcgcgracad17p_18p</t>
  </si>
  <si>
    <t>fdcgcgracad19p_20p</t>
  </si>
  <si>
    <t>fdcgcgracad21p_22p</t>
  </si>
  <si>
    <t>fdcgcgracad23p_24p</t>
  </si>
  <si>
    <t>fdcgcgracad25p_26p</t>
  </si>
  <si>
    <t>fdcgcgracad27p_28p</t>
  </si>
  <si>
    <t>fdcgcgracad29p_30p</t>
  </si>
  <si>
    <r>
      <t>Leg</t>
    </r>
    <r>
      <rPr>
        <sz val="11"/>
        <color indexed="56"/>
        <rFont val="Calibri"/>
        <family val="2"/>
      </rPr>
      <t>1</t>
    </r>
  </si>
  <si>
    <t>fdcgcgrilaa01p_2p</t>
  </si>
  <si>
    <t xml:space="preserve">EMEA Integration Layer </t>
  </si>
  <si>
    <t>EMEAIL</t>
  </si>
  <si>
    <t xml:space="preserve">Rao, Raghuram Prabhakar </t>
  </si>
  <si>
    <t>RR41956</t>
  </si>
  <si>
    <t>fdcgcgswfla01p</t>
  </si>
  <si>
    <t>fdcgcgswfla02p</t>
  </si>
  <si>
    <t>EL
CMLS</t>
  </si>
  <si>
    <t>fdcgcgtcola64p</t>
  </si>
  <si>
    <t>fdcgcgtcola64p_74p</t>
  </si>
  <si>
    <t>fdcgcgtcola74p</t>
  </si>
  <si>
    <t>fdcgcgtibla01p</t>
  </si>
  <si>
    <r>
      <t>Leg1</t>
    </r>
    <r>
      <rPr>
        <sz val="11"/>
        <color indexed="56"/>
        <rFont val="Calibri"/>
        <family val="2"/>
      </rPr>
      <t xml:space="preserve"> – need to be confirmed by TIBCO team</t>
    </r>
  </si>
  <si>
    <t>fdcgcgtibla02p</t>
  </si>
  <si>
    <r>
      <t>161467,</t>
    </r>
    <r>
      <rPr>
        <sz val="11"/>
        <color indexed="10"/>
        <rFont val="Calibri"/>
        <family val="2"/>
        <charset val="238"/>
      </rPr>
      <t>161502</t>
    </r>
    <r>
      <rPr>
        <sz val="11"/>
        <color theme="1"/>
        <rFont val="Calibri"/>
        <family val="2"/>
        <scheme val="minor"/>
      </rPr>
      <t>,</t>
    </r>
    <r>
      <rPr>
        <sz val="11"/>
        <color indexed="56"/>
        <rFont val="Calibri"/>
        <family val="2"/>
        <charset val="238"/>
      </rPr>
      <t>162733,</t>
    </r>
    <r>
      <rPr>
        <sz val="11"/>
        <color theme="1"/>
        <rFont val="Calibri"/>
        <family val="2"/>
        <scheme val="minor"/>
      </rPr>
      <t>163477</t>
    </r>
  </si>
  <si>
    <r>
      <t xml:space="preserve">ESB Russia
</t>
    </r>
    <r>
      <rPr>
        <sz val="11"/>
        <color indexed="10"/>
        <rFont val="Calibri"/>
        <family val="2"/>
        <charset val="238"/>
      </rPr>
      <t>Enterprise Service Bus Turkey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indexed="56"/>
        <rFont val="Calibri"/>
        <family val="2"/>
        <charset val="238"/>
      </rPr>
      <t xml:space="preserve">Enterprise Service Bus - EMEA </t>
    </r>
    <r>
      <rPr>
        <sz val="11"/>
        <color theme="1"/>
        <rFont val="Calibri"/>
        <family val="2"/>
        <scheme val="minor"/>
      </rPr>
      <t xml:space="preserve">
CMR EMEA</t>
    </r>
  </si>
  <si>
    <r>
      <t xml:space="preserve">ESB Turkey
</t>
    </r>
    <r>
      <rPr>
        <sz val="11"/>
        <color indexed="56"/>
        <rFont val="Calibri"/>
        <family val="2"/>
        <charset val="238"/>
      </rPr>
      <t>ESB EMEA</t>
    </r>
  </si>
  <si>
    <r>
      <t xml:space="preserve">Jacob, Sam Joseph 
</t>
    </r>
    <r>
      <rPr>
        <sz val="11"/>
        <color indexed="56"/>
        <rFont val="Calibri"/>
        <family val="2"/>
        <charset val="238"/>
      </rPr>
      <t xml:space="preserve">Jacob, Sam Joseph </t>
    </r>
  </si>
  <si>
    <r>
      <t xml:space="preserve">JS08928
</t>
    </r>
    <r>
      <rPr>
        <sz val="11"/>
        <color indexed="56"/>
        <rFont val="Calibri"/>
        <family val="2"/>
        <charset val="238"/>
      </rPr>
      <t>JS08928</t>
    </r>
  </si>
  <si>
    <r>
      <t xml:space="preserve">Meyer, Joseph
</t>
    </r>
    <r>
      <rPr>
        <sz val="11"/>
        <color indexed="56"/>
        <rFont val="Calibri"/>
        <family val="2"/>
        <charset val="238"/>
      </rPr>
      <t>Meyer, Joseph</t>
    </r>
  </si>
  <si>
    <r>
      <t xml:space="preserve">HIGH
</t>
    </r>
    <r>
      <rPr>
        <sz val="11"/>
        <color indexed="56"/>
        <rFont val="Calibri"/>
        <family val="2"/>
        <charset val="238"/>
      </rPr>
      <t>LOW</t>
    </r>
  </si>
  <si>
    <t>fdcgcgtibla03p</t>
  </si>
  <si>
    <t>fdcgcgtibla04p</t>
  </si>
  <si>
    <t>fdcgcgtibla05p</t>
  </si>
  <si>
    <t>fdcgcgtibla06p</t>
  </si>
  <si>
    <t>fdcgcgtibla07p</t>
  </si>
  <si>
    <t>fdcgcgtibla08p</t>
  </si>
  <si>
    <r>
      <t>161467,</t>
    </r>
    <r>
      <rPr>
        <sz val="11"/>
        <color indexed="10"/>
        <rFont val="Calibri"/>
        <family val="2"/>
        <charset val="238"/>
      </rPr>
      <t>161502</t>
    </r>
    <r>
      <rPr>
        <sz val="11"/>
        <color theme="1"/>
        <rFont val="Calibri"/>
        <family val="2"/>
        <scheme val="minor"/>
      </rPr>
      <t>,</t>
    </r>
    <r>
      <rPr>
        <sz val="11"/>
        <color indexed="56"/>
        <rFont val="Calibri"/>
        <family val="2"/>
        <charset val="238"/>
      </rPr>
      <t>162733,</t>
    </r>
    <r>
      <rPr>
        <sz val="11"/>
        <color theme="1"/>
        <rFont val="Calibri"/>
        <family val="2"/>
        <scheme val="minor"/>
      </rPr>
      <t xml:space="preserve">163477, </t>
    </r>
    <r>
      <rPr>
        <sz val="11"/>
        <color indexed="36"/>
        <rFont val="Calibri"/>
        <family val="2"/>
        <charset val="238"/>
      </rPr>
      <t>163530</t>
    </r>
  </si>
  <si>
    <r>
      <t xml:space="preserve">ESB Russia
</t>
    </r>
    <r>
      <rPr>
        <sz val="11"/>
        <color indexed="10"/>
        <rFont val="Calibri"/>
        <family val="2"/>
        <charset val="238"/>
      </rPr>
      <t>Enterprise Service Bus Turkey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indexed="56"/>
        <rFont val="Calibri"/>
        <family val="2"/>
        <charset val="238"/>
      </rPr>
      <t xml:space="preserve">Enterprise Service Bus - EMEA </t>
    </r>
    <r>
      <rPr>
        <sz val="11"/>
        <color theme="1"/>
        <rFont val="Calibri"/>
        <family val="2"/>
        <scheme val="minor"/>
      </rPr>
      <t xml:space="preserve">
CMR EMEA
</t>
    </r>
    <r>
      <rPr>
        <sz val="11"/>
        <color indexed="36"/>
        <rFont val="Calibri"/>
        <family val="2"/>
        <charset val="238"/>
      </rPr>
      <t>SNF Gateway - EMEA</t>
    </r>
  </si>
  <si>
    <r>
      <t xml:space="preserve">ESB Turkey
</t>
    </r>
    <r>
      <rPr>
        <sz val="11"/>
        <color indexed="56"/>
        <rFont val="Calibri"/>
        <family val="2"/>
        <charset val="238"/>
      </rPr>
      <t xml:space="preserve">ESB EMEA
</t>
    </r>
    <r>
      <rPr>
        <sz val="11"/>
        <color indexed="36"/>
        <rFont val="Calibri"/>
        <family val="2"/>
        <charset val="238"/>
      </rPr>
      <t>SNFG-EMEA</t>
    </r>
  </si>
  <si>
    <r>
      <t xml:space="preserve">Jacob, Sam Joseph 
</t>
    </r>
    <r>
      <rPr>
        <sz val="11"/>
        <color indexed="56"/>
        <rFont val="Calibri"/>
        <family val="2"/>
        <charset val="238"/>
      </rPr>
      <t xml:space="preserve">Jacob, Sam Joseph 
</t>
    </r>
    <r>
      <rPr>
        <sz val="11"/>
        <color indexed="36"/>
        <rFont val="Calibri"/>
        <family val="2"/>
        <charset val="238"/>
      </rPr>
      <t>Palanikumar, Nagarathinavelu</t>
    </r>
  </si>
  <si>
    <r>
      <t xml:space="preserve">JS08928
</t>
    </r>
    <r>
      <rPr>
        <sz val="11"/>
        <color indexed="56"/>
        <rFont val="Calibri"/>
        <family val="2"/>
        <charset val="238"/>
      </rPr>
      <t xml:space="preserve">JS08928
</t>
    </r>
    <r>
      <rPr>
        <sz val="11"/>
        <color indexed="36"/>
        <rFont val="Calibri"/>
        <family val="2"/>
        <charset val="238"/>
      </rPr>
      <t>PN25718</t>
    </r>
  </si>
  <si>
    <r>
      <t xml:space="preserve">Meyer, Joseph
</t>
    </r>
    <r>
      <rPr>
        <sz val="11"/>
        <color indexed="56"/>
        <rFont val="Calibri"/>
        <family val="2"/>
        <charset val="238"/>
      </rPr>
      <t xml:space="preserve">Meyer, Joseph
</t>
    </r>
    <r>
      <rPr>
        <sz val="11"/>
        <color indexed="36"/>
        <rFont val="Calibri"/>
        <family val="2"/>
        <charset val="238"/>
      </rPr>
      <t>Uthaman, Sureshbabu</t>
    </r>
  </si>
  <si>
    <r>
      <t xml:space="preserve">HIGH
</t>
    </r>
    <r>
      <rPr>
        <sz val="11"/>
        <color indexed="56"/>
        <rFont val="Calibri"/>
        <family val="2"/>
        <charset val="238"/>
      </rPr>
      <t xml:space="preserve">LOW
</t>
    </r>
    <r>
      <rPr>
        <sz val="11"/>
        <color indexed="36"/>
        <rFont val="Calibri"/>
        <family val="2"/>
        <charset val="238"/>
      </rPr>
      <t>HIGH</t>
    </r>
  </si>
  <si>
    <t>fdcgcgtibla09p</t>
  </si>
  <si>
    <t>fdcgcgtibla10p</t>
  </si>
  <si>
    <t>fdcgcgtibla11p</t>
  </si>
  <si>
    <t>fdcgcgtibla12p</t>
  </si>
  <si>
    <t>fdcgcgtibla13p</t>
  </si>
  <si>
    <t>fdcgcgtibla14p</t>
  </si>
  <si>
    <t>162864,163124</t>
  </si>
  <si>
    <t>Citiplanner EMEA
Centralized Offer Palette</t>
  </si>
  <si>
    <t>Citiplanner EMEA
COP</t>
  </si>
  <si>
    <t>fdcgcgtibla15p</t>
  </si>
  <si>
    <t>fdcgcgtibla16p</t>
  </si>
  <si>
    <t>fdcgcgtibla17p</t>
  </si>
  <si>
    <t>fdcgcgtibla18p</t>
  </si>
  <si>
    <t>fdcgcgtibla61_71p</t>
  </si>
  <si>
    <t>fdcgcgtibla61p</t>
  </si>
  <si>
    <t>fdcgcgtibla62_72p</t>
  </si>
  <si>
    <t>fdcgcgtibla62p</t>
  </si>
  <si>
    <t>fdcgcgtibla63_73p</t>
  </si>
  <si>
    <t>fdcgcgtibla63p</t>
  </si>
  <si>
    <t>fdcgcgtibla71p</t>
  </si>
  <si>
    <t>fdcgcgtibla72p</t>
  </si>
  <si>
    <t>fdcgcgtibla73p</t>
  </si>
  <si>
    <t>fdcgcgtibla81_91p</t>
  </si>
  <si>
    <r>
      <t>161467,</t>
    </r>
    <r>
      <rPr>
        <sz val="11"/>
        <color indexed="10"/>
        <rFont val="Calibri"/>
        <family val="2"/>
        <charset val="238"/>
      </rPr>
      <t>161502</t>
    </r>
    <r>
      <rPr>
        <sz val="11"/>
        <color theme="1"/>
        <rFont val="Calibri"/>
        <family val="2"/>
        <scheme val="minor"/>
      </rPr>
      <t>,</t>
    </r>
    <r>
      <rPr>
        <sz val="11"/>
        <color indexed="56"/>
        <rFont val="Calibri"/>
        <family val="2"/>
        <charset val="238"/>
      </rPr>
      <t>162733,</t>
    </r>
    <r>
      <rPr>
        <sz val="11"/>
        <color theme="1"/>
        <rFont val="Calibri"/>
        <family val="2"/>
        <scheme val="minor"/>
      </rPr>
      <t xml:space="preserve">163477, </t>
    </r>
    <r>
      <rPr>
        <sz val="11"/>
        <color indexed="36"/>
        <rFont val="Calibri"/>
        <family val="2"/>
        <charset val="238"/>
      </rPr>
      <t>163530</t>
    </r>
    <r>
      <rPr>
        <sz val="11"/>
        <rFont val="Calibri"/>
        <family val="2"/>
        <charset val="238"/>
      </rPr>
      <t>, 163124</t>
    </r>
  </si>
  <si>
    <r>
      <t xml:space="preserve">ESB Russia
</t>
    </r>
    <r>
      <rPr>
        <sz val="11"/>
        <color indexed="10"/>
        <rFont val="Calibri"/>
        <family val="2"/>
        <charset val="238"/>
      </rPr>
      <t>Enterprise Service Bus Turkey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indexed="56"/>
        <rFont val="Calibri"/>
        <family val="2"/>
        <charset val="238"/>
      </rPr>
      <t xml:space="preserve">Enterprise Service Bus - EMEA </t>
    </r>
    <r>
      <rPr>
        <sz val="11"/>
        <color theme="1"/>
        <rFont val="Calibri"/>
        <family val="2"/>
        <scheme val="minor"/>
      </rPr>
      <t xml:space="preserve">
CMR EMEA
</t>
    </r>
    <r>
      <rPr>
        <sz val="11"/>
        <color indexed="36"/>
        <rFont val="Calibri"/>
        <family val="2"/>
        <charset val="238"/>
      </rPr>
      <t xml:space="preserve">SNF Gateway - EMEA
</t>
    </r>
    <r>
      <rPr>
        <sz val="11"/>
        <rFont val="Calibri"/>
        <family val="2"/>
        <charset val="238"/>
      </rPr>
      <t>COP</t>
    </r>
  </si>
  <si>
    <r>
      <rPr>
        <sz val="11"/>
        <rFont val="Calibri"/>
        <family val="2"/>
        <charset val="238"/>
      </rPr>
      <t>ESB Russia</t>
    </r>
    <r>
      <rPr>
        <sz val="11"/>
        <color indexed="10"/>
        <rFont val="Calibri"/>
        <family val="2"/>
        <charset val="238"/>
      </rPr>
      <t xml:space="preserve">
ESB Turkey
</t>
    </r>
    <r>
      <rPr>
        <sz val="11"/>
        <color indexed="56"/>
        <rFont val="Calibri"/>
        <family val="2"/>
        <charset val="238"/>
      </rPr>
      <t xml:space="preserve">ESB EMEA
</t>
    </r>
    <r>
      <rPr>
        <sz val="11"/>
        <color indexed="36"/>
        <rFont val="Calibri"/>
        <family val="2"/>
        <charset val="238"/>
      </rPr>
      <t xml:space="preserve">SNFG-EMEA
</t>
    </r>
    <r>
      <rPr>
        <sz val="11"/>
        <rFont val="Calibri"/>
        <family val="2"/>
        <charset val="238"/>
      </rPr>
      <t>COP</t>
    </r>
  </si>
  <si>
    <r>
      <t xml:space="preserve">Jacob, Sam Joseph 
</t>
    </r>
    <r>
      <rPr>
        <sz val="11"/>
        <color indexed="56"/>
        <rFont val="Calibri"/>
        <family val="2"/>
        <charset val="238"/>
      </rPr>
      <t xml:space="preserve">Jacob, Sam Joseph 
</t>
    </r>
    <r>
      <rPr>
        <sz val="11"/>
        <color indexed="36"/>
        <rFont val="Calibri"/>
        <family val="2"/>
        <charset val="238"/>
      </rPr>
      <t xml:space="preserve">Palanikumar, Nagarathinavelu
</t>
    </r>
    <r>
      <rPr>
        <sz val="11"/>
        <rFont val="Calibri"/>
        <family val="2"/>
        <charset val="238"/>
      </rPr>
      <t>Ramakrishna, Acharya Rohitashwa</t>
    </r>
  </si>
  <si>
    <r>
      <t xml:space="preserve">JS08928
</t>
    </r>
    <r>
      <rPr>
        <sz val="11"/>
        <color indexed="56"/>
        <rFont val="Calibri"/>
        <family val="2"/>
        <charset val="238"/>
      </rPr>
      <t xml:space="preserve">JS08928
</t>
    </r>
    <r>
      <rPr>
        <sz val="11"/>
        <color indexed="36"/>
        <rFont val="Calibri"/>
        <family val="2"/>
        <charset val="238"/>
      </rPr>
      <t xml:space="preserve">PN25718
</t>
    </r>
    <r>
      <rPr>
        <sz val="11"/>
        <rFont val="Calibri"/>
        <family val="2"/>
        <charset val="238"/>
      </rPr>
      <t>AR98725</t>
    </r>
  </si>
  <si>
    <r>
      <t xml:space="preserve">Meyer, Joseph
</t>
    </r>
    <r>
      <rPr>
        <sz val="11"/>
        <color indexed="56"/>
        <rFont val="Calibri"/>
        <family val="2"/>
        <charset val="238"/>
      </rPr>
      <t xml:space="preserve">Meyer, Joseph
</t>
    </r>
    <r>
      <rPr>
        <sz val="11"/>
        <color indexed="36"/>
        <rFont val="Calibri"/>
        <family val="2"/>
        <charset val="238"/>
      </rPr>
      <t xml:space="preserve">Uthaman, Sureshbabu
</t>
    </r>
    <r>
      <rPr>
        <sz val="11"/>
        <rFont val="Calibri"/>
        <family val="2"/>
        <charset val="238"/>
      </rPr>
      <t>Stepien, Renata</t>
    </r>
  </si>
  <si>
    <r>
      <t xml:space="preserve">HIGH
</t>
    </r>
    <r>
      <rPr>
        <sz val="11"/>
        <color indexed="56"/>
        <rFont val="Calibri"/>
        <family val="2"/>
        <charset val="238"/>
      </rPr>
      <t xml:space="preserve">LOW
</t>
    </r>
    <r>
      <rPr>
        <sz val="11"/>
        <color indexed="36"/>
        <rFont val="Calibri"/>
        <family val="2"/>
        <charset val="238"/>
      </rPr>
      <t xml:space="preserve">HIGH
</t>
    </r>
    <r>
      <rPr>
        <sz val="11"/>
        <rFont val="Calibri"/>
        <family val="2"/>
        <charset val="238"/>
      </rPr>
      <t>MEDIUM</t>
    </r>
  </si>
  <si>
    <t>fdcgcgtibla81p</t>
  </si>
  <si>
    <r>
      <t xml:space="preserve">JS08928
</t>
    </r>
    <r>
      <rPr>
        <sz val="11"/>
        <color indexed="56"/>
        <rFont val="Calibri"/>
        <family val="2"/>
        <charset val="238"/>
      </rPr>
      <t xml:space="preserve">JS08928
</t>
    </r>
    <r>
      <rPr>
        <sz val="11"/>
        <color indexed="36"/>
        <rFont val="Calibri"/>
        <family val="2"/>
        <charset val="238"/>
      </rPr>
      <t xml:space="preserve">PN25718
</t>
    </r>
    <r>
      <rPr>
        <sz val="11"/>
        <rFont val="Calibri"/>
        <family val="2"/>
        <charset val="238"/>
      </rPr>
      <t>AR98726</t>
    </r>
    <r>
      <rPr>
        <sz val="11"/>
        <color indexed="8"/>
        <rFont val="Calibri"/>
        <family val="2"/>
      </rPr>
      <t/>
    </r>
  </si>
  <si>
    <t>fdcgcgtibla91p</t>
  </si>
  <si>
    <r>
      <t xml:space="preserve">JS08928
</t>
    </r>
    <r>
      <rPr>
        <sz val="11"/>
        <color indexed="56"/>
        <rFont val="Calibri"/>
        <family val="2"/>
        <charset val="238"/>
      </rPr>
      <t xml:space="preserve">JS08928
</t>
    </r>
    <r>
      <rPr>
        <sz val="11"/>
        <color indexed="36"/>
        <rFont val="Calibri"/>
        <family val="2"/>
        <charset val="238"/>
      </rPr>
      <t xml:space="preserve">PN25718
</t>
    </r>
    <r>
      <rPr>
        <sz val="11"/>
        <rFont val="Calibri"/>
        <family val="2"/>
        <charset val="238"/>
      </rPr>
      <t>AR98727</t>
    </r>
    <r>
      <rPr>
        <sz val="11"/>
        <color indexed="8"/>
        <rFont val="Calibri"/>
        <family val="2"/>
      </rPr>
      <t/>
    </r>
  </si>
  <si>
    <t>fdcgcgticad01p_2p</t>
  </si>
  <si>
    <t>01p 02 p</t>
  </si>
  <si>
    <t>Diff.</t>
  </si>
  <si>
    <t xml:space="preserve">Storage Info. Tally </t>
  </si>
  <si>
    <t>Storage Match for all servers</t>
  </si>
  <si>
    <t>Storage Match - 27TB Excel</t>
  </si>
  <si>
    <t>Storage - Aug 2013</t>
  </si>
  <si>
    <t>Confirmed - No Migration</t>
  </si>
  <si>
    <t>Migration type</t>
  </si>
  <si>
    <t>Migration status</t>
  </si>
  <si>
    <t>Host</t>
  </si>
  <si>
    <r>
      <t>Non Replicated Storage</t>
    </r>
    <r>
      <rPr>
        <b/>
        <sz val="11"/>
        <color indexed="56"/>
        <rFont val="Calibri"/>
        <family val="2"/>
        <charset val="238"/>
      </rPr>
      <t>–moved to any frame</t>
    </r>
  </si>
  <si>
    <r>
      <t>Non Replicated Storage</t>
    </r>
    <r>
      <rPr>
        <b/>
        <sz val="11"/>
        <color indexed="56"/>
        <rFont val="Calibri"/>
        <family val="2"/>
        <charset val="238"/>
      </rPr>
      <t>- moved to any frame</t>
    </r>
  </si>
  <si>
    <r>
      <t>Leg2</t>
    </r>
    <r>
      <rPr>
        <b/>
        <sz val="11"/>
        <color indexed="56"/>
        <rFont val="Calibri"/>
        <family val="2"/>
        <charset val="238"/>
      </rPr>
      <t xml:space="preserve"> </t>
    </r>
  </si>
  <si>
    <r>
      <t>Leg1/Leg2-DWH do not require COB</t>
    </r>
    <r>
      <rPr>
        <b/>
        <sz val="11"/>
        <color indexed="56"/>
        <rFont val="Calibri"/>
        <family val="2"/>
        <charset val="238"/>
      </rPr>
      <t xml:space="preserve">-  to any frame </t>
    </r>
  </si>
  <si>
    <t>To release from Leg1</t>
  </si>
  <si>
    <t>Aperture rqs for storage config</t>
  </si>
  <si>
    <t>Migration RFC#</t>
  </si>
  <si>
    <t>Storage release status</t>
  </si>
  <si>
    <t>Storage release Aperture /  RFC#</t>
  </si>
  <si>
    <t>Aperture raised</t>
  </si>
  <si>
    <t>planning</t>
  </si>
  <si>
    <t>Migration target date</t>
  </si>
  <si>
    <t>SA to provide</t>
  </si>
  <si>
    <t>Storage release target date</t>
  </si>
  <si>
    <t>SAN to provide</t>
  </si>
  <si>
    <t>Raised, not completed</t>
  </si>
  <si>
    <t>pending</t>
  </si>
  <si>
    <t>pending migration</t>
  </si>
  <si>
    <t>Cancelled, pending reschedule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</si>
</sst>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FFFFFF"/>
      <name val="Calibri"/>
      <family val="2"/>
      <scheme val="minor"/>
    </font>
    <font>
      <sz val="8"/>
      <color theme="1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Calibri"/>
      <family val="2"/>
    </font>
    <font>
      <sz val="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1F497D"/>
      <name val="Calibri"/>
      <family val="2"/>
      <scheme val="minor"/>
    </font>
    <font>
      <sz val="11"/>
      <color indexed="10"/>
      <name val="Calibri"/>
      <family val="2"/>
      <charset val="238"/>
    </font>
    <font>
      <sz val="11"/>
      <color theme="5"/>
      <name val="Calibri"/>
      <family val="2"/>
      <charset val="238"/>
      <scheme val="minor"/>
    </font>
    <font>
      <sz val="11"/>
      <color rgb="FF333333"/>
      <name val="Arial"/>
      <family val="2"/>
      <charset val="238"/>
    </font>
    <font>
      <sz val="11"/>
      <color indexed="56"/>
      <name val="Calibri"/>
      <family val="2"/>
      <charset val="238"/>
    </font>
    <font>
      <sz val="11"/>
      <color indexed="36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3"/>
      <name val="Calibri"/>
      <family val="2"/>
      <charset val="238"/>
      <scheme val="minor"/>
    </font>
    <font>
      <sz val="11"/>
      <color indexed="56"/>
      <name val="Calibri"/>
      <family val="2"/>
    </font>
    <font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sz val="8"/>
      <color theme="0" tint="-0.499984740745262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indexed="56"/>
      <name val="Calibri"/>
      <family val="2"/>
      <charset val="238"/>
    </font>
    <font>
      <b/>
      <sz val="8"/>
      <color rgb="FFFFFFFF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8"/>
      <color rgb="FFFF0000"/>
      <name val="Calibri"/>
      <family val="2"/>
      <scheme val="minor"/>
    </font>
    <font>
      <i/>
      <sz val="8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5A5A5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45066682943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15" fontId="1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2" fillId="1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right" wrapText="1"/>
    </xf>
    <xf numFmtId="0" fontId="13" fillId="0" borderId="1" xfId="0" applyFont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2" fillId="0" borderId="2" xfId="0" applyFont="1" applyBorder="1" applyAlignment="1">
      <alignment wrapText="1"/>
    </xf>
    <xf numFmtId="0" fontId="12" fillId="0" borderId="3" xfId="0" applyFont="1" applyBorder="1" applyAlignment="1">
      <alignment horizontal="right" wrapText="1"/>
    </xf>
    <xf numFmtId="0" fontId="12" fillId="0" borderId="3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6" fillId="0" borderId="1" xfId="0" applyFont="1" applyBorder="1" applyAlignment="1">
      <alignment wrapText="1"/>
    </xf>
    <xf numFmtId="49" fontId="0" fillId="0" borderId="1" xfId="0" applyNumberFormat="1" applyBorder="1" applyAlignment="1">
      <alignment wrapText="1"/>
    </xf>
    <xf numFmtId="0" fontId="19" fillId="0" borderId="1" xfId="0" applyFont="1" applyBorder="1" applyAlignment="1">
      <alignment wrapText="1"/>
    </xf>
    <xf numFmtId="0" fontId="19" fillId="0" borderId="1" xfId="0" applyFont="1" applyFill="1" applyBorder="1" applyAlignment="1">
      <alignment wrapText="1"/>
    </xf>
    <xf numFmtId="0" fontId="21" fillId="0" borderId="1" xfId="0" applyFont="1" applyBorder="1" applyAlignment="1">
      <alignment wrapText="1"/>
    </xf>
    <xf numFmtId="0" fontId="0" fillId="0" borderId="1" xfId="0" applyBorder="1" applyAlignment="1">
      <alignment horizontal="left"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right" wrapText="1"/>
    </xf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right" wrapTex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0" fillId="2" borderId="0" xfId="0" applyFill="1" applyAlignment="1">
      <alignment wrapText="1"/>
    </xf>
    <xf numFmtId="49" fontId="0" fillId="2" borderId="1" xfId="0" applyNumberFormat="1" applyFill="1" applyBorder="1" applyAlignment="1">
      <alignment wrapText="1"/>
    </xf>
    <xf numFmtId="0" fontId="19" fillId="2" borderId="1" xfId="0" applyFont="1" applyFill="1" applyBorder="1" applyAlignment="1">
      <alignment wrapText="1"/>
    </xf>
    <xf numFmtId="0" fontId="24" fillId="10" borderId="1" xfId="0" applyFont="1" applyFill="1" applyBorder="1" applyAlignment="1">
      <alignment horizontal="center" vertical="center" wrapText="1"/>
    </xf>
    <xf numFmtId="0" fontId="25" fillId="10" borderId="1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2" fontId="26" fillId="10" borderId="1" xfId="0" applyNumberFormat="1" applyFont="1" applyFill="1" applyBorder="1" applyAlignment="1">
      <alignment horizontal="center" vertical="center"/>
    </xf>
    <xf numFmtId="2" fontId="25" fillId="10" borderId="1" xfId="0" applyNumberFormat="1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wrapText="1"/>
    </xf>
    <xf numFmtId="0" fontId="0" fillId="10" borderId="0" xfId="0" applyFill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2" fontId="10" fillId="0" borderId="0" xfId="0" applyNumberFormat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7" fillId="9" borderId="0" xfId="0" applyFont="1" applyFill="1" applyBorder="1" applyAlignment="1" applyProtection="1">
      <alignment horizontal="center" vertical="center"/>
      <protection locked="0"/>
    </xf>
    <xf numFmtId="0" fontId="2" fillId="9" borderId="0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wrapText="1"/>
    </xf>
    <xf numFmtId="2" fontId="27" fillId="10" borderId="1" xfId="0" applyNumberFormat="1" applyFont="1" applyFill="1" applyBorder="1" applyAlignment="1">
      <alignment horizontal="center" wrapText="1"/>
    </xf>
    <xf numFmtId="0" fontId="1" fillId="7" borderId="1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27" fillId="11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/>
    </xf>
    <xf numFmtId="15" fontId="29" fillId="4" borderId="1" xfId="0" applyNumberFormat="1" applyFont="1" applyFill="1" applyBorder="1" applyAlignment="1">
      <alignment horizontal="center" vertical="center" wrapText="1"/>
    </xf>
    <xf numFmtId="2" fontId="29" fillId="0" borderId="1" xfId="0" applyNumberFormat="1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8" fillId="0" borderId="6" xfId="0" applyFont="1" applyFill="1" applyBorder="1" applyAlignment="1">
      <alignment horizontal="center"/>
    </xf>
    <xf numFmtId="2" fontId="28" fillId="0" borderId="4" xfId="0" applyNumberFormat="1" applyFont="1" applyBorder="1" applyAlignment="1">
      <alignment horizontal="center"/>
    </xf>
    <xf numFmtId="0" fontId="31" fillId="0" borderId="1" xfId="0" applyFont="1" applyBorder="1" applyAlignment="1">
      <alignment wrapText="1"/>
    </xf>
    <xf numFmtId="0" fontId="31" fillId="0" borderId="1" xfId="0" applyFont="1" applyBorder="1" applyAlignment="1">
      <alignment horizontal="right" wrapText="1"/>
    </xf>
    <xf numFmtId="0" fontId="30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wrapText="1"/>
    </xf>
    <xf numFmtId="0" fontId="30" fillId="0" borderId="0" xfId="0" applyFont="1" applyAlignment="1">
      <alignment wrapText="1"/>
    </xf>
    <xf numFmtId="0" fontId="30" fillId="0" borderId="1" xfId="0" applyFont="1" applyBorder="1" applyAlignment="1">
      <alignment horizontal="left" wrapText="1"/>
    </xf>
    <xf numFmtId="16" fontId="1" fillId="0" borderId="1" xfId="0" applyNumberFormat="1" applyFont="1" applyBorder="1" applyAlignment="1">
      <alignment horizont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33" fillId="10" borderId="1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center"/>
    </xf>
    <xf numFmtId="0" fontId="1" fillId="7" borderId="7" xfId="0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0" fontId="1" fillId="8" borderId="7" xfId="0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0" fontId="29" fillId="7" borderId="7" xfId="0" applyFont="1" applyFill="1" applyBorder="1" applyAlignment="1">
      <alignment vertical="center"/>
    </xf>
    <xf numFmtId="0" fontId="29" fillId="7" borderId="8" xfId="0" applyFont="1" applyFill="1" applyBorder="1" applyAlignment="1">
      <alignment vertical="center"/>
    </xf>
    <xf numFmtId="0" fontId="4" fillId="7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6" fontId="1" fillId="0" borderId="1" xfId="0" applyNumberFormat="1" applyFont="1" applyBorder="1" applyAlignment="1">
      <alignment horizontal="center" wrapText="1"/>
    </xf>
    <xf numFmtId="0" fontId="8" fillId="4" borderId="1" xfId="0" applyFont="1" applyFill="1" applyBorder="1" applyAlignment="1">
      <alignment horizontal="center" vertical="center"/>
    </xf>
    <xf numFmtId="0" fontId="36" fillId="5" borderId="1" xfId="0" applyFont="1" applyFill="1" applyBorder="1" applyAlignment="1">
      <alignment horizontal="center" vertical="center"/>
    </xf>
    <xf numFmtId="15" fontId="8" fillId="4" borderId="1" xfId="0" applyNumberFormat="1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NumberFormat="1" applyFont="1" applyBorder="1" applyAlignment="1">
      <alignment horizontal="center"/>
    </xf>
    <xf numFmtId="16" fontId="8" fillId="0" borderId="1" xfId="0" applyNumberFormat="1" applyFont="1" applyBorder="1" applyAlignment="1">
      <alignment horizontal="center"/>
    </xf>
    <xf numFmtId="0" fontId="37" fillId="0" borderId="1" xfId="0" applyFont="1" applyBorder="1" applyAlignment="1">
      <alignment horizontal="center"/>
    </xf>
  </cellXfs>
  <cellStyles count="1">
    <cellStyle name="Normal" xfId="0" builtinId="0"/>
  </cellStyles>
  <dxfs count="18">
    <dxf>
      <fill>
        <patternFill>
          <bgColor rgb="FFC4BA97"/>
        </patternFill>
      </fill>
    </dxf>
    <dxf>
      <fill>
        <patternFill>
          <bgColor rgb="FFC4BA97"/>
        </patternFill>
      </fill>
    </dxf>
    <dxf>
      <fill>
        <patternFill>
          <bgColor rgb="FFDDDB95"/>
        </patternFill>
      </fill>
    </dxf>
    <dxf>
      <fill>
        <patternFill>
          <bgColor rgb="FFFCD5B4"/>
        </patternFill>
      </fill>
    </dxf>
    <dxf>
      <fill>
        <patternFill>
          <bgColor rgb="FFC5CED7"/>
        </patternFill>
      </fill>
    </dxf>
    <dxf>
      <fill>
        <patternFill>
          <bgColor rgb="FFC6D6D4"/>
        </patternFill>
      </fill>
    </dxf>
    <dxf>
      <fill>
        <patternFill>
          <bgColor rgb="FFE6B8B7"/>
        </patternFill>
      </fill>
    </dxf>
    <dxf>
      <fill>
        <patternFill>
          <bgColor rgb="FFB7DEE8"/>
        </patternFill>
      </fill>
    </dxf>
    <dxf>
      <fill>
        <patternFill>
          <bgColor rgb="FFC5D9F1"/>
        </patternFill>
      </fill>
    </dxf>
    <dxf>
      <fill>
        <patternFill>
          <bgColor rgb="FFCCC0DA"/>
        </patternFill>
      </fill>
    </dxf>
    <dxf>
      <fill>
        <patternFill>
          <bgColor rgb="FFDDBFCC"/>
        </patternFill>
      </fill>
    </dxf>
    <dxf>
      <fill>
        <patternFill>
          <bgColor rgb="FFDFBDDA"/>
        </patternFill>
      </fill>
    </dxf>
    <dxf>
      <fill>
        <patternFill>
          <bgColor rgb="FFD9D9D9"/>
        </patternFill>
      </fill>
    </dxf>
    <dxf>
      <fill>
        <patternFill>
          <bgColor rgb="FFD9A8F4"/>
        </patternFill>
      </fill>
    </dxf>
    <dxf>
      <fill>
        <patternFill>
          <bgColor rgb="FFD8E4BC"/>
        </patternFill>
      </fill>
    </dxf>
    <dxf>
      <fill>
        <patternFill>
          <bgColor rgb="FFDBA2FA"/>
        </patternFill>
      </fill>
    </dxf>
    <dxf>
      <fill>
        <patternFill>
          <bgColor rgb="FFC8D4CE"/>
        </patternFill>
      </fill>
    </dxf>
    <dxf>
      <fill>
        <patternFill>
          <bgColor rgb="FFCBD9C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g19265/AppData/Local/Microsoft/Windows/Temporary%20Internet%20Files/Content.Outlook/KVE2142Q/Copy%20of%20Rainbow%20latest%20allocs_26%20Aug%202013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"/>
      <sheetName val="UAT-RDC"/>
      <sheetName val="COB"/>
      <sheetName val="Leg1-prod"/>
      <sheetName val="Leg2-prod"/>
      <sheetName val="Leg1-COB"/>
      <sheetName val="Leg2-COB"/>
      <sheetName val="Sheet1"/>
    </sheetNames>
    <sheetDataSet>
      <sheetData sheetId="0">
        <row r="3">
          <cell r="C3" t="str">
            <v>fdcctiffnaa21p</v>
          </cell>
          <cell r="D3" t="str">
            <v>01E2,01E3,0DD1,0DD2</v>
          </cell>
          <cell r="E3">
            <v>134.8671875</v>
          </cell>
        </row>
        <row r="4">
          <cell r="C4" t="str">
            <v>fdcctiffnaa22p</v>
          </cell>
          <cell r="D4" t="str">
            <v>01E4,01E5,0DD4</v>
          </cell>
          <cell r="E4">
            <v>101.150390625</v>
          </cell>
        </row>
        <row r="5">
          <cell r="C5" t="str">
            <v>fdcctiffnaa31p</v>
          </cell>
          <cell r="D5" t="str">
            <v>01E6,01E7,0DD5,0DD6</v>
          </cell>
          <cell r="E5">
            <v>134.8671875</v>
          </cell>
        </row>
        <row r="6">
          <cell r="C6" t="str">
            <v>fdcctiffnaa32p</v>
          </cell>
          <cell r="D6" t="str">
            <v>01E8,01E9,0DD3</v>
          </cell>
          <cell r="E6">
            <v>101.150390625</v>
          </cell>
        </row>
        <row r="7">
          <cell r="C7" t="str">
            <v>fdcctiffnwd21p_31p</v>
          </cell>
          <cell r="D7" t="str">
            <v>13B0,13B1,13BC,13BF,13C2,13C5,13C8,13CB,13CE,13D1,13D4,13D7,13DA,13DD,13E0,13E3,13E6,13E9,13EC,13EF,13F2,13F5,13F6,13F7,13F8,13F9,13FA,13FB,13FC,13FD,13FE,13FF,1400,1401,1402</v>
          </cell>
          <cell r="E7">
            <v>2396.0166015625</v>
          </cell>
        </row>
        <row r="8">
          <cell r="C8" t="str">
            <v>fdcctitwsaa01p</v>
          </cell>
          <cell r="D8" t="str">
            <v>0617,0618,0619</v>
          </cell>
          <cell r="E8">
            <v>101.150390625</v>
          </cell>
          <cell r="F8" t="str">
            <v>fdcctitwsaa01p_02p</v>
          </cell>
          <cell r="G8" t="str">
            <v>061A,061B,061C,061D,0A62,0A63</v>
          </cell>
          <cell r="H8">
            <v>136.97265625</v>
          </cell>
        </row>
        <row r="9">
          <cell r="C9" t="str">
            <v>fdcctitwsaa02p</v>
          </cell>
          <cell r="D9" t="str">
            <v>061E,061F,0620</v>
          </cell>
          <cell r="E9">
            <v>101.150390625</v>
          </cell>
        </row>
        <row r="10">
          <cell r="C10" t="str">
            <v>fdcgcgacsaa01p</v>
          </cell>
          <cell r="D10" t="str">
            <v>0519,051A,051B,051F,0520,0521,0522,0523,0524</v>
          </cell>
          <cell r="E10">
            <v>303.451171875</v>
          </cell>
        </row>
        <row r="11">
          <cell r="C11" t="str">
            <v>fdcgcgacsaa02p</v>
          </cell>
          <cell r="D11" t="str">
            <v>0514,0515,0516,0517,0518,05F3</v>
          </cell>
          <cell r="E11">
            <v>202.30078125</v>
          </cell>
        </row>
        <row r="12">
          <cell r="C12" t="str">
            <v>fdcgcgacsaw01p</v>
          </cell>
          <cell r="D12" t="str">
            <v>052A,052B,052C,052D,052E,052F</v>
          </cell>
          <cell r="E12">
            <v>202.30078125</v>
          </cell>
        </row>
        <row r="13">
          <cell r="C13" t="str">
            <v>fdcgcgacsaw02p</v>
          </cell>
          <cell r="D13" t="str">
            <v>0535,0536,0537,0538</v>
          </cell>
          <cell r="E13">
            <v>134.8671875</v>
          </cell>
        </row>
        <row r="14">
          <cell r="C14" t="str">
            <v>fdcgcgad001c01p</v>
          </cell>
          <cell r="D14" t="str">
            <v>059A,059B,059C,059D,059E</v>
          </cell>
          <cell r="E14">
            <v>168.583984375</v>
          </cell>
          <cell r="F14" t="str">
            <v>fdcgcgad001c01p_2p</v>
          </cell>
          <cell r="G14" t="str">
            <v>0399,039A,039B,039C,039D,039E,039F,03A0,03A1,03A2,03A3,03A4,03A5,03A6,03A7,03A8,0D99,0D9A,0D9B,0DA8,0DA9,0DF4,0DF5,0DF6,0DF7,0DF8,0DF9,0DFA,0DFB</v>
          </cell>
          <cell r="H14">
            <v>716.474609375</v>
          </cell>
        </row>
        <row r="15">
          <cell r="C15" t="str">
            <v>fdcgcgad001c02p</v>
          </cell>
          <cell r="D15" t="str">
            <v>0395,0396,0397,0398</v>
          </cell>
          <cell r="E15">
            <v>134.8671875</v>
          </cell>
        </row>
        <row r="16">
          <cell r="C16" t="str">
            <v>fdcgcgamlaa01p</v>
          </cell>
          <cell r="D16" t="str">
            <v>02EB,02EC,02ED,02EE,02EF,02F0,02F1,02F2,02F3,02F4,02F5,02F6,02F7,02F8,02F9,02FA,02FB,02FC,02FD,02FE,02FF,0300,0301,0302,0303,0304,0C4B</v>
          </cell>
          <cell r="E16">
            <v>910.353515625</v>
          </cell>
        </row>
        <row r="17">
          <cell r="C17" t="str">
            <v>fdcgcgamlad01p</v>
          </cell>
          <cell r="D17" t="str">
            <v>043E,043F,0440,0441,0442,0443,0444,0445,0446,05FC,0621,0622,0623,0624,0625,0626,0627,0628,0629,062A,062B,062C,062D,062E,062F,0630,0631,0632,0633,0634,0635,0636,0637,0638,0639,063A,063B,063C,063D,063E,063F,0640,0641,0642,0643,0644,0645,0646,0647,0648,0649,064A,064B,064C,064D,064E,064F,0650,0651,0652,0653,0654,0655,0656,0657,0658,0659,065A,065B,065C,065D,065E,065F,0660,0661,0662,0663,0664,0665,0666,0667,0668,0669,066A,066B,066C,066D,066E,066F,0670,0671,0672,0673,0674,0675,0676,0677,0678,0679,067A,067B,067C,067D,067E,067F</v>
          </cell>
          <cell r="E17">
            <v>3540.263671875</v>
          </cell>
        </row>
        <row r="18">
          <cell r="C18" t="str">
            <v>fdcgcgatlla01u</v>
          </cell>
          <cell r="O18" t="str">
            <v>fdcgcgatlla01u</v>
          </cell>
          <cell r="P18" t="str">
            <v>3434,3435,3436</v>
          </cell>
          <cell r="Q18">
            <v>104.0712890625</v>
          </cell>
        </row>
        <row r="19">
          <cell r="C19" t="str">
            <v>fdcgcgatlld01u</v>
          </cell>
          <cell r="O19" t="str">
            <v>fdcgcgatlld01u</v>
          </cell>
          <cell r="P19" t="str">
            <v>3437,3438,3439,343A,343B,343C,343D,343E,343F,3440,3441,3442,3443,3444,3445,3446,3447,3448,3449,344A,344B,344C,344D,344E,344F,3450,3451,3452,3453,3454,3455,3456,3457,3458,3459,345A,345B,345C,345D,345E,345F</v>
          </cell>
          <cell r="Q19">
            <v>1422.3076171875</v>
          </cell>
        </row>
        <row r="20">
          <cell r="C20" t="str">
            <v>fdcgcgblzaa01p</v>
          </cell>
          <cell r="D20" t="str">
            <v>05BA,05BB,05BC,05BD,05BE,05BF,05C0,0C41</v>
          </cell>
          <cell r="E20">
            <v>269.734375</v>
          </cell>
        </row>
        <row r="21">
          <cell r="C21" t="str">
            <v>fdcgcgboxaa01p</v>
          </cell>
          <cell r="D21" t="str">
            <v>07C2,07C3,07CC,07CD,07CE,07CF</v>
          </cell>
          <cell r="E21">
            <v>202.30078125</v>
          </cell>
          <cell r="F21" t="str">
            <v>fdcgcgboxaa01p_2p</v>
          </cell>
          <cell r="G21" t="str">
            <v>07C6,07C7,07C8,07C9,07CA,07CB,07D0,07D1,1546,1547,1548</v>
          </cell>
          <cell r="H21">
            <v>370.884765625</v>
          </cell>
        </row>
        <row r="22">
          <cell r="C22" t="str">
            <v>fdcgcgboxaa02p</v>
          </cell>
          <cell r="D22" t="str">
            <v>07C4,07C5,07D2,07D3,07D4,07D5</v>
          </cell>
          <cell r="E22">
            <v>202.30078125</v>
          </cell>
        </row>
        <row r="23">
          <cell r="C23" t="str">
            <v>fdcgcgcdela01p</v>
          </cell>
          <cell r="D23" t="str">
            <v>1300,1301,1302,1303,1304,1305,1561,1562</v>
          </cell>
          <cell r="E23">
            <v>269.734375</v>
          </cell>
        </row>
        <row r="24">
          <cell r="C24" t="str">
            <v>fdcgcgcdela02p</v>
          </cell>
          <cell r="D24" t="str">
            <v>1342,1343,1344,1345,1346,1347,1563,1564</v>
          </cell>
          <cell r="E24">
            <v>269.734375</v>
          </cell>
        </row>
        <row r="25">
          <cell r="C25" t="str">
            <v>fdcgcgclmla01p</v>
          </cell>
          <cell r="D25" t="str">
            <v>1306,1307,1308,1309,130A,130B,130C,130D,130E,130F,1310,1311</v>
          </cell>
          <cell r="E25">
            <v>404.6015625</v>
          </cell>
        </row>
        <row r="26">
          <cell r="C26" t="str">
            <v>fdcgcgclmla02p</v>
          </cell>
          <cell r="D26" t="str">
            <v>1348,1349,134A,134B,134C,134D,134E,134F,1350,1351,1352,1353</v>
          </cell>
          <cell r="E26">
            <v>404.6015625</v>
          </cell>
        </row>
        <row r="27">
          <cell r="C27" t="str">
            <v>fdcgcgcmraa01p</v>
          </cell>
          <cell r="D27" t="str">
            <v>0AAD,0AAE,0AAF,0AB0</v>
          </cell>
          <cell r="E27">
            <v>134.8671875</v>
          </cell>
          <cell r="F27" t="str">
            <v>fdcgcgcmraa01p_2p</v>
          </cell>
          <cell r="G27" t="str">
            <v>0AB1,0AB2,0AB3,0AB4,0AB5,0AB6,0AB7,0AB8,0AB9,0ABA,0ABB,0ABC,0ABD,0ABE,0ABF,0AC0,0AC1,0AC2,0AC3,0AC4,0AC5,0AC6,0AC7,0AC8,0AC9,0ACA,0ACB,0ACC,0ACD,0ACE,0ACF,0AD0,0E0B,0E0C,0E0D</v>
          </cell>
          <cell r="H27">
            <v>1082.095703125</v>
          </cell>
        </row>
        <row r="28">
          <cell r="C28" t="str">
            <v>fdcgcgcmraa02p</v>
          </cell>
          <cell r="D28" t="str">
            <v>0AD1,0AD2,0AD3,0AD4</v>
          </cell>
          <cell r="E28">
            <v>134.8671875</v>
          </cell>
        </row>
        <row r="29">
          <cell r="C29" t="str">
            <v>fdcgcgcmrla01p</v>
          </cell>
          <cell r="D29" t="str">
            <v>1318,1319,131A,131B,131C,131D</v>
          </cell>
          <cell r="E29">
            <v>202.30078125</v>
          </cell>
        </row>
        <row r="30">
          <cell r="C30" t="str">
            <v>fdcgcgcmrla02p</v>
          </cell>
          <cell r="D30" t="str">
            <v>135A,135B,135C,135D,135E,135F</v>
          </cell>
          <cell r="E30">
            <v>202.30078125</v>
          </cell>
        </row>
        <row r="31">
          <cell r="C31" t="str">
            <v>fdcgcgcmrla03p</v>
          </cell>
          <cell r="D31" t="str">
            <v>0447,0448,0449,044A,044B,044C,044D,044E,044F,0450,0451,0452,1488,1489,148A,148B,148C,148D</v>
          </cell>
          <cell r="E31">
            <v>606.90234375</v>
          </cell>
        </row>
        <row r="32">
          <cell r="C32" t="str">
            <v>fdcgcgcmrla04p</v>
          </cell>
          <cell r="D32" t="str">
            <v>0443,0444,0445,0446,0447,0448,0449,044A,044B,044C,044D,044E,044F,0450,0451,0452,0453,0454,0455,0456,0457,0458,0459,045A,045B,045C,045D,045E,146A,146B,146C,146D,146E,146F</v>
          </cell>
          <cell r="E32">
            <v>1146.37109375</v>
          </cell>
        </row>
        <row r="33">
          <cell r="C33" t="str">
            <v>fdcgcgcpldbc01p</v>
          </cell>
          <cell r="D33" t="str">
            <v>0491,0492,0493,0494,0495,0496,0497,0498,0499,049A,049B,049C,049D,049E,049F,04A0</v>
          </cell>
          <cell r="E33">
            <v>539.46875</v>
          </cell>
          <cell r="F33" t="str">
            <v>fdcgcgcpldbc01p_2p</v>
          </cell>
          <cell r="G33" t="str">
            <v>04BD,04BE,04BF,04C0,04C1,04C2,04C3,04C4,04C5,04C6,04C7,04C8,04C9,04CA,04CB,04CC,04CD,04CE,04CF,04D0,04D1,04D2,04D3,04D4,04D5,04D6,04D7,04D8,04D9,04DA,04DB,04DC,04DD,04DE,04DF,0A64,0A65,0A66,0A67,0A68,0A69,0DBC,0DBD,0DBE,0DBF,0DC0,0DC1,0DC2,0DC3,0DC4,0DC5,0DC6,0DC7,0DC8,0DC9,0DCA</v>
          </cell>
          <cell r="H33">
            <v>1692.15625</v>
          </cell>
        </row>
        <row r="34">
          <cell r="C34" t="str">
            <v>fdcgcgcpldbc02p</v>
          </cell>
          <cell r="D34" t="str">
            <v>032F,0330,0331,0332,0333,0334,0335,0336,0337,0338,0339,033A,033B,033C,033D,033E,033F,0340,0341,0342,04A1,04A2,04A3,04A4,04A5,04A6,04A7,04A8,04A9,04AA,04AB,04AC,04AD,04AE,04AF,04B0,04B1,04B2,04B3,04B4,04B5,04B6,04B7,04B8,04B9,04BA,04BB,04BC</v>
          </cell>
          <cell r="E34">
            <v>1618.40625</v>
          </cell>
        </row>
        <row r="35">
          <cell r="C35" t="str">
            <v>fdcgcgdbcad01p</v>
          </cell>
          <cell r="D35" t="str">
            <v>0540,0541,0546,0547,0548</v>
          </cell>
          <cell r="E35">
            <v>168.583984375</v>
          </cell>
          <cell r="F35" t="str">
            <v>fdcgcgdbcad01p_2p</v>
          </cell>
          <cell r="G35" t="str">
            <v>0544,0545,0A6A</v>
          </cell>
          <cell r="H35">
            <v>68.486328125</v>
          </cell>
        </row>
        <row r="36">
          <cell r="C36" t="str">
            <v>fdcgcgdbcad02p</v>
          </cell>
          <cell r="D36" t="str">
            <v>0542,0543,054B,054C,054D</v>
          </cell>
          <cell r="E36">
            <v>168.583984375</v>
          </cell>
        </row>
        <row r="37">
          <cell r="C37" t="str">
            <v>fdcgcgdbcsd01p</v>
          </cell>
          <cell r="D37" t="str">
            <v>0C4C,0D9C,0D9D</v>
          </cell>
          <cell r="E37">
            <v>101.150390625</v>
          </cell>
          <cell r="F37" t="str">
            <v>fdcgcgdbcsd01p_02p</v>
          </cell>
          <cell r="G37" t="str">
            <v>05F4,05F5,05F6,05F7,05F8,05F9,05FA,05FB,06E0,06E1,06E2,06E3,06E4,06E5,06E6,06E7,06E8,06E9,06EA,06EB,06EC,06ED,06EE,06EF,06F0,06F1,06F2</v>
          </cell>
          <cell r="H37">
            <v>910.353515625</v>
          </cell>
        </row>
        <row r="38">
          <cell r="C38" t="str">
            <v>fdcgcgdbcsd02p</v>
          </cell>
          <cell r="D38" t="str">
            <v>0C4D,0D9E,0D9F</v>
          </cell>
          <cell r="E38">
            <v>101.150390625</v>
          </cell>
        </row>
        <row r="39">
          <cell r="C39" t="str">
            <v>fdcgcgdtgad14p</v>
          </cell>
          <cell r="I39" t="str">
            <v>fdcgcgdtgad14p</v>
          </cell>
          <cell r="J39" t="str">
            <v>077F,0780,0781,0782,0783,0784,0785,0786,0787,0788,0789,078A,078B,078C,078D,078E,078F,0790,0791,0792,0793,0794,0795,0796,0797,0798,0799,079A,079B,079C,079D,0A81,0A82,0A83,0AA3,0AA4,0AA5,0AA6,0AA7,0AA8,0AA9,0AAA,0AAB,0ABA,0ABB,0ABC,0B22,0B23,0B24,0B25,0B26,0B27</v>
          </cell>
          <cell r="K39">
            <v>1753.2734375</v>
          </cell>
          <cell r="O39" t="str">
            <v>fdcgcgdtgad14p</v>
          </cell>
          <cell r="P39" t="str">
            <v>33D9,33DA,33DB</v>
          </cell>
          <cell r="Q39">
            <v>3.158203125</v>
          </cell>
        </row>
        <row r="40">
          <cell r="C40" t="str">
            <v>fdcgcgdtgad16p</v>
          </cell>
          <cell r="I40" t="str">
            <v>fdcgcgdtgad16p</v>
          </cell>
          <cell r="J40" t="str">
            <v>079E,079F,07A0,07A1,07A2,07A3,07A4,07A5,07A6,07A7,07A8,07A9,07AA,07AB,07AC,07AD,07AE,07AF,07B0,07B1,0A84,0A85,0A86,0A87,0A88,0A89,0A8A,0A8B,0A8C</v>
          </cell>
          <cell r="K40">
            <v>977.787109375</v>
          </cell>
          <cell r="O40" t="str">
            <v>fdcgcgdtgad16p</v>
          </cell>
          <cell r="P40" t="str">
            <v>33DC,33DD,33DE</v>
          </cell>
          <cell r="Q40">
            <v>3.158203125</v>
          </cell>
        </row>
        <row r="41">
          <cell r="C41" t="str">
            <v>fdcgcgdtgad18p</v>
          </cell>
          <cell r="D41" t="str">
            <v>13B2,13B3,13B4</v>
          </cell>
          <cell r="E41">
            <v>3.158203125</v>
          </cell>
          <cell r="I41" t="str">
            <v>fdcgcgdtgad18p</v>
          </cell>
          <cell r="J41" t="str">
            <v>084B,084C,084D,084E,084F,0850,0851,0852,0853,0854,0855,0856,0857,0858,0859,085A,085B,085C,085D,085E,0A8D,0A8E,0A8F,0A90,0A91,0A92,0A93,0A94,0A95,0AB7,0AB8,0AB9,0B28,0B29,0B2A,0B2B,0B2C,0B2D,0B2E,0B2F,0B30</v>
          </cell>
          <cell r="K41">
            <v>1382.388671875</v>
          </cell>
        </row>
        <row r="42">
          <cell r="C42" t="str">
            <v>fdcgcgdtgad20p</v>
          </cell>
          <cell r="D42" t="str">
            <v>13B5,13B6,13B7</v>
          </cell>
          <cell r="E42">
            <v>3.158203125</v>
          </cell>
          <cell r="I42" t="str">
            <v>fdcgcgdtgad20p</v>
          </cell>
          <cell r="J42" t="str">
            <v>085F,0860,0861,0862,0863,0864,0865,0866,0867,0868,0869,086A,086B,086C,086D,086E,086F,0870,0871,0872,0873,0874,0875,0876,0877,0878,0879,087A,087B,087C,087D,087E,087F,0880,0881,0882,0883,0884,0885,0886,0887,0888,0889,088A,088B,088C,0A96,0A97,0A98,0A99,0A9A,0A9B,0A9C,0A9D,0A9E,0AB5,0AB6</v>
          </cell>
          <cell r="K42">
            <v>1921.857421875</v>
          </cell>
        </row>
        <row r="43">
          <cell r="C43" t="str">
            <v>fdcgcgdtgad22p</v>
          </cell>
          <cell r="I43" t="str">
            <v>fdcgcgdtgad22p</v>
          </cell>
          <cell r="J43" t="str">
            <v>07B2,07B3,07B4,07B5,07B6,07B7,07B8,07B9,07BA,07BB,07BC,07BD,07BE,07BF,07C0,07C1,07C2,07C3,07C4,07C5,07C6,07C7,07C8,07C9,07CA,07CB,07CC,07CD,07CE,07CF,07D0,07D1,07D2,07D3,07D4,07D5,07D6,07D7,07D8,07D9,07DA,07DB</v>
          </cell>
          <cell r="K43">
            <v>1416.10546875</v>
          </cell>
          <cell r="O43" t="str">
            <v>fdcgcgdtgad22p</v>
          </cell>
          <cell r="P43" t="str">
            <v>33DF,33E0,33E1</v>
          </cell>
          <cell r="Q43">
            <v>3.158203125</v>
          </cell>
        </row>
        <row r="44">
          <cell r="C44" t="str">
            <v>fdcgcgdtgad24p</v>
          </cell>
          <cell r="I44" t="str">
            <v>fdcgcgdtgad24p</v>
          </cell>
          <cell r="J44" t="str">
            <v>07DC,07DD,07DE,07DF,07E0,07E1,07E2,07E3,07E4,07E5,07E6,07E7,07E8,07E9,07EA,07EB,07EC,07ED,07EE,07EF,07F0,07F1,07F2,07F3,07F4,07F5,07F6,07F7,07F8,07F9,07FA,07FB,07FC,07FD,07FE,07FF,0800,0801,0802,0803,0804,0805,0806,0807,0808,0809,080A,080B,080C,080D,080E,080F,0810,0811,0812,0B31,0B32,0B33,0B34,0B35,0B36</v>
          </cell>
          <cell r="K44">
            <v>2056.724609375</v>
          </cell>
          <cell r="O44" t="str">
            <v>fdcgcgdtgad24p</v>
          </cell>
          <cell r="P44" t="str">
            <v>33E2,33E3,33E4</v>
          </cell>
          <cell r="Q44">
            <v>3.158203125</v>
          </cell>
        </row>
        <row r="45">
          <cell r="C45" t="str">
            <v>fdcgcgdtgad26p</v>
          </cell>
          <cell r="I45" t="str">
            <v>fdcgcgdtgad26p</v>
          </cell>
          <cell r="J45" t="str">
            <v>0813,0814,0815,0816,0817,0818,0819,081A,081B,081C,081D,081E,081F,0820,0821,0822,0823,0824,0825,0826,0827,0828,0829,082A,082B,082C,082D,082E,082F,0830,0831,0832,0833,0834,0835,0836,0837,0838,0839,083A,083B,083C,083D,083E,083F,0840,0841,0842,0843,0844,0845,0846,0847,0848,0849,084A,0A21,0A22,0A23,0A24,0A25,0A26,0A27,0A28,0A29,0A2A,0A2B,0A2C,0A2D,0A2E,0A2F,0A30,0A31,0A32,0A33,0A34,0A35,0A36,0A37,0A38,0A39,0A3A,0A3B,0A3C,0A3D,0A3E,0A3F,0A40,0A41,0A42,0A43,0A44,0A45,0A46,0A47,0A48,0A49,0A4A,0A4B,0A4C,0A4D,0A4E,0A4F,0A50,0A51,0A52,0A53,0A54,0A55,0A56,0A57,0A58,0A59,0A5A,0A5B,0A5C,0A5D,0A5E,0A5F,0ABD,0ABE,0ABF,0AC0,0AC1,0AC2,0AC3,0AC4,0AC5,0AC6,0AC7,0AC8,0AC9,0ACA,0ACB,0ACC,0ACD,0ACE,0ACF,0AD0,0AD1,0AD2,0AD3,0AD4,0AD5,0AD6,0AD7,0AD8,0AD9,0ADA,0ADB,0ADC,0ADD,0ADE,0ADF,0AE0,0AE1,0AE2,0AE3,0AE4,0AE5,0AE6,0AE7,0AE8,0AE9,0AEA,0AEB,0AEC,0AED,0AEE,0AEF,0AF0,0AF1,0AF2,0AF3,0AF4,0AF5,0AF6,0AF7,0AF8,0AF9,0AFA,0AFB,0AFC,0AFD,0AFE,0AFF,0B00,0B01,0B02,0B03,0B04,0B05,0B06,0B07,0B08,0B09,0B0A,0B0B,0B0C,0B0D,0B0E,0B0F,0B10,0B11,0B37,0B38,0B39,0B3A,0B3B,0B3C</v>
          </cell>
          <cell r="K45">
            <v>7080.52734375</v>
          </cell>
          <cell r="O45" t="str">
            <v>fdcgcgdtgad26p</v>
          </cell>
          <cell r="P45" t="str">
            <v>2946,2947,2948,33E5,33E6,33E7</v>
          </cell>
          <cell r="Q45">
            <v>104.30859375</v>
          </cell>
        </row>
        <row r="46">
          <cell r="C46" t="str">
            <v>fdcgcgdtgad28p</v>
          </cell>
          <cell r="D46" t="str">
            <v>13B8,13B9,13BA</v>
          </cell>
          <cell r="E46">
            <v>3.158203125</v>
          </cell>
          <cell r="I46" t="str">
            <v>fdcgcgdtgad28p</v>
          </cell>
          <cell r="J46" t="str">
            <v>088D,088E,088F,0890,0891,0892,0893,0894,0895,0896,0897,0898,0899,089A,089B,089C,089D,089E,089F,08A0,08A1,08A2,08A3,08A4,08A5,08A6,08A7,08A8,08A9,08AA,08AB,08AC,08AD,08AE,08AF,08B0,08B1,08B2,08B3,08B4,08B5,08B6,08B7,08B8,08B9,08BA,08BB,08BC,08BD,08BE,08BF,08C0,08C1,08C2,0AAC,0AAD,0AAE,0B3D,0B3E,0B3F,0B40,0B41,0B42</v>
          </cell>
          <cell r="K46">
            <v>2124.158203125</v>
          </cell>
        </row>
        <row r="47">
          <cell r="C47" t="str">
            <v>fdcgcgdtgad30p</v>
          </cell>
          <cell r="D47" t="str">
            <v>13BB,1442,1443</v>
          </cell>
          <cell r="E47">
            <v>3.158203125</v>
          </cell>
          <cell r="I47" t="str">
            <v>fdcgcgdtgad30p</v>
          </cell>
          <cell r="J47" t="str">
            <v>08C3,08C4,08C5,08C6,08C7,08C8,08C9,08CA,08CB,08CC,08CD,08CE,08CF,08D0,08D1,08D2,08D3,08D4,08D5,08D6,08D7,08D8,08D9,08DA,08DB,08DC,08DD,08DE,08DF,08E0,08E1,08E2,08E3,08E4,08E5,08E6,08E7,08E8,08E9,08EA,08EB,08EC,08ED,0A6B,0A6C,0A6D,0A6E,0A6F,0A70,0A71,0A72,0A73,0A74,0A75,0A76,0A77,0A78,0A79,0A7A,0A7B,0A7C,0A7D,0A7E,0A7F,0A80,0B12,0B13,0B14,0B15,0B16,0B17,0B43,0B44,0B45</v>
          </cell>
          <cell r="K47">
            <v>2495.04296875</v>
          </cell>
        </row>
        <row r="48">
          <cell r="C48" t="str">
            <v>fdcgcgdtgad61p</v>
          </cell>
          <cell r="I48" t="str">
            <v>fdcgcgdtgad61p</v>
          </cell>
          <cell r="J48" t="str">
            <v>0691,0692,0693,0694,0695,0696,0697,0698,0699,069A,069B,069C,069D,069E,069F,06A0,06A1,06A2,06A3,06A4,06A5</v>
          </cell>
          <cell r="K48">
            <v>708.052734375</v>
          </cell>
          <cell r="L48" t="str">
            <v>fdcgcgdtgad61p_62p</v>
          </cell>
          <cell r="M48" t="str">
            <v>06BB,06BC,06BD,06BE,06BF,06C0,06C1,06C2,06C3,06C4,06C5,06C6,06C7,06C8,06C9,06CA,06CB,06CC,06CD,06CE,06CF,06D0,06D1,06D2,06D3,06D4,06D5,06D6,06D7,06D8,06D9,06DA,06DB,06DC,06DD,06DE,06DF,06E0,06E1,06E2,06E3,06E4,06E5,06E6,06E7,06E8,06E9,06EA,06EB,06EC,06ED,06EE,06EF,06F0,06F1,06F2,06F3,06F4,06F5,06F6,06F7,06F8,06F9,06FA,06FB,06FC,06FD,06FE,06FF,0700,0701,0702,0703,0704,0705,0706,0707,0708,0709,070A,070B,070C,070D,070E,070F,0710,0711,0712,0713,0714,0715,0716,0717,0718,0719,071A,071B,071C,071D,071E,071F,0720,0721,0722,0723,0724,0725,0726,0727,0728,0729,072A,072B,072C,072D,072E,072F,0730,0731,0732,0733,0734,0735,0736,0737,0738,0739,073A,073B,073C,073D,073E,073F,0740,0741,0742,0743,0744,0745,0746,0747,0748,0749,074A,074B,074C,074D,074E,074F,0750,0751,0752,0753,0754,0755,0756,0757,0758,0759,075A,075B,075C,075D,075E,075F,0760,0761,0762,0763,0764,0765,0766,0767,0768,0769,076A,076B,076C,076D,076E,076F,0770,0771,0772</v>
          </cell>
          <cell r="N48">
            <v>6203.890625</v>
          </cell>
        </row>
        <row r="49">
          <cell r="C49" t="str">
            <v>fdcgcgdtgad62p</v>
          </cell>
          <cell r="I49" t="str">
            <v>fdcgcgdtgad62p</v>
          </cell>
          <cell r="J49" t="str">
            <v>06A6,06A7,06A8,06A9,06AA,06AB,06AC,06AD,06AE,06AF,06B0,06B1,06B2,06B3,06B4,06B5,06B6,06B7,06B8,06B9,06BA</v>
          </cell>
          <cell r="K49">
            <v>708.052734375</v>
          </cell>
        </row>
        <row r="50">
          <cell r="C50" t="str">
            <v>fdcgcgeclla01p</v>
          </cell>
          <cell r="D50" t="str">
            <v>045F,0460,12EE,12EF,12F0,12F1,12F2,12F3</v>
          </cell>
          <cell r="E50">
            <v>269.734375</v>
          </cell>
        </row>
        <row r="51">
          <cell r="C51" t="str">
            <v>fdcgcgeclla02p</v>
          </cell>
          <cell r="D51" t="str">
            <v>0461,0462,1330,1331,1332,1333,1334,1335</v>
          </cell>
          <cell r="E51">
            <v>269.734375</v>
          </cell>
        </row>
        <row r="52">
          <cell r="C52" t="str">
            <v>fdcgcgeclla03p</v>
          </cell>
          <cell r="D52" t="str">
            <v>0463,0464,12F4,12F5,12F6,12F7,12F8,12F9</v>
          </cell>
          <cell r="E52">
            <v>269.734375</v>
          </cell>
        </row>
        <row r="53">
          <cell r="C53" t="str">
            <v>fdcgcgeclla04p</v>
          </cell>
          <cell r="D53" t="str">
            <v>0465,0466,1336,1337,1338,1339,133A,133B</v>
          </cell>
          <cell r="E53">
            <v>269.734375</v>
          </cell>
        </row>
        <row r="54">
          <cell r="C54" t="str">
            <v>fdcgcgeclla05p</v>
          </cell>
          <cell r="D54" t="str">
            <v>147C,147D,147E,147F,1480,1481</v>
          </cell>
          <cell r="E54">
            <v>202.30078125</v>
          </cell>
          <cell r="O54" t="str">
            <v>fdcgcgeclla05p</v>
          </cell>
          <cell r="P54" t="str">
            <v>3651,3652,3653,3654</v>
          </cell>
          <cell r="Q54">
            <v>134.8671875</v>
          </cell>
        </row>
        <row r="55">
          <cell r="C55" t="str">
            <v>fdcgcgeclla06p</v>
          </cell>
          <cell r="D55" t="str">
            <v>145E,145F,1460,1461,1462,1463</v>
          </cell>
          <cell r="E55">
            <v>202.30078125</v>
          </cell>
          <cell r="O55" t="str">
            <v>fdcgcgeclla06p</v>
          </cell>
          <cell r="P55" t="str">
            <v>3655,3656,3657,3658</v>
          </cell>
          <cell r="Q55">
            <v>134.8671875</v>
          </cell>
        </row>
        <row r="56">
          <cell r="C56" t="str">
            <v>fdcgcgeclla07p</v>
          </cell>
          <cell r="D56" t="str">
            <v>0467,0468,12FA,12FB,12FC,12FD,12FE,12FF</v>
          </cell>
          <cell r="E56">
            <v>269.734375</v>
          </cell>
        </row>
        <row r="57">
          <cell r="C57" t="str">
            <v>fdcgcgeclla08p</v>
          </cell>
          <cell r="D57" t="str">
            <v>0469,046A,133C,133D,133E,133F,1340,1341</v>
          </cell>
          <cell r="E57">
            <v>269.734375</v>
          </cell>
        </row>
        <row r="58">
          <cell r="C58" t="str">
            <v>fdcgcgeclla09p</v>
          </cell>
          <cell r="D58" t="str">
            <v>046B,1470,1471,1472,1473,1474,1475</v>
          </cell>
          <cell r="E58">
            <v>236.017578125</v>
          </cell>
        </row>
        <row r="59">
          <cell r="C59" t="str">
            <v>fdcgcgeclla10p</v>
          </cell>
          <cell r="D59" t="str">
            <v>046C,1452,1453,1454,1455,1456,1457</v>
          </cell>
          <cell r="E59">
            <v>236.017578125</v>
          </cell>
        </row>
        <row r="60">
          <cell r="C60" t="str">
            <v>fdcgcgeclla16p</v>
          </cell>
          <cell r="D60" t="str">
            <v>1476,1477,1478,1479,147A,147B</v>
          </cell>
          <cell r="E60">
            <v>202.30078125</v>
          </cell>
        </row>
        <row r="61">
          <cell r="C61" t="str">
            <v>fdcgcgeclla64p</v>
          </cell>
          <cell r="D61" t="str">
            <v>068D,068E,068F,0690,0DCE,0DCF,1377,1378,1379,137A,137B</v>
          </cell>
          <cell r="E61">
            <v>370.884765625</v>
          </cell>
          <cell r="F61" t="str">
            <v>fdcgcgeclla64_74p</v>
          </cell>
          <cell r="G61" t="str">
            <v>06B3,06B4,06B5,0A5F,0A60,0A61,1034,1035,1036,1037,1038,1039</v>
          </cell>
          <cell r="H61">
            <v>306.609375</v>
          </cell>
        </row>
        <row r="62">
          <cell r="C62" t="str">
            <v>fdcgcgeclla74p</v>
          </cell>
          <cell r="D62" t="str">
            <v>0691,0692,0693,0DD0,137C,137D,137E,137F,1380</v>
          </cell>
          <cell r="E62">
            <v>303.451171875</v>
          </cell>
        </row>
        <row r="63">
          <cell r="C63" t="str">
            <v>fdcgcgecllw01p</v>
          </cell>
          <cell r="D63" t="str">
            <v>06B6,06B7,06B8,06B9,06BA,06BB,06BC</v>
          </cell>
          <cell r="E63">
            <v>236.017578125</v>
          </cell>
        </row>
        <row r="64">
          <cell r="C64" t="str">
            <v>fdcgcgecllw02p</v>
          </cell>
          <cell r="O64" t="str">
            <v>fdcgcgecllw02p</v>
          </cell>
          <cell r="P64" t="str">
            <v>087F,0880,0881,0882,0883,0884</v>
          </cell>
          <cell r="Q64">
            <v>202.30078125</v>
          </cell>
        </row>
        <row r="65">
          <cell r="C65" t="str">
            <v>fdcgcgecllw03p</v>
          </cell>
          <cell r="D65" t="str">
            <v>06BD,06BE,06BF,06C0,06C1,06C2,06C3,06C4</v>
          </cell>
          <cell r="E65">
            <v>269.734375</v>
          </cell>
        </row>
        <row r="66">
          <cell r="C66" t="str">
            <v>fdcgcgecllw04p</v>
          </cell>
          <cell r="O66" t="str">
            <v>fdcgcgecllw04p</v>
          </cell>
          <cell r="P66" t="str">
            <v>0885,0886,0887,0888,0889,088A,1D0E,1D0F</v>
          </cell>
          <cell r="Q66">
            <v>269.734375</v>
          </cell>
        </row>
        <row r="67">
          <cell r="C67" t="str">
            <v>fdcgcgecllw05p</v>
          </cell>
          <cell r="D67" t="str">
            <v>06C5,06C6,06C7,06C8,06C9,06CA</v>
          </cell>
          <cell r="E67">
            <v>202.30078125</v>
          </cell>
        </row>
        <row r="68">
          <cell r="C68" t="str">
            <v>fdcgcgecllw06p</v>
          </cell>
          <cell r="D68" t="str">
            <v>06D2,06D3,06D4,06D5,06D6,06D7,06D8</v>
          </cell>
          <cell r="E68">
            <v>236.017578125</v>
          </cell>
        </row>
        <row r="69">
          <cell r="C69" t="str">
            <v>fdcgcgecllw07p</v>
          </cell>
          <cell r="D69" t="str">
            <v>06CB,06CC,06CD,06CE,06CF,06D0,06D1</v>
          </cell>
          <cell r="E69">
            <v>236.017578125</v>
          </cell>
        </row>
        <row r="70">
          <cell r="C70" t="str">
            <v>fdcgcgecllw08p</v>
          </cell>
          <cell r="D70" t="str">
            <v>06D9,06DA,06DB,06DC,06DD,06DE,06DF</v>
          </cell>
          <cell r="E70">
            <v>236.017578125</v>
          </cell>
        </row>
        <row r="71">
          <cell r="C71" t="str">
            <v>fdcgcgecllw10p</v>
          </cell>
          <cell r="O71" t="str">
            <v>fdcgcgecllw10p</v>
          </cell>
          <cell r="P71" t="str">
            <v>088B,088C</v>
          </cell>
          <cell r="Q71">
            <v>67.43359375</v>
          </cell>
          <cell r="R71" t="str">
            <v>fdcgcgecllw10_11p</v>
          </cell>
          <cell r="S71" t="str">
            <v>087B,087C,087D,087E,088D,088E,088F,0890,0D1B,0D1C,0D1D,1B00,1B01,1B02,1B03,1B04,1B05,1B06,1B07,1B08,1B09,1B0A,1B0B</v>
          </cell>
          <cell r="T71">
            <v>677.494140625</v>
          </cell>
        </row>
        <row r="72">
          <cell r="C72" t="str">
            <v>fdcgcgecllw11p</v>
          </cell>
          <cell r="O72" t="str">
            <v>fdcgcgecllw11p</v>
          </cell>
          <cell r="P72" t="str">
            <v>0879,087A</v>
          </cell>
          <cell r="Q72">
            <v>67.43359375</v>
          </cell>
        </row>
        <row r="73">
          <cell r="C73" t="str">
            <v>fdcgcgecllw12p</v>
          </cell>
          <cell r="D73" t="str">
            <v>12E2,12E3,12E4,12E5,12E6,12E7</v>
          </cell>
          <cell r="E73">
            <v>202.30078125</v>
          </cell>
        </row>
        <row r="74">
          <cell r="C74" t="str">
            <v>fdcgcgecllw13p</v>
          </cell>
          <cell r="D74" t="str">
            <v>1324,1325,1326,1327,1328,1329</v>
          </cell>
          <cell r="E74">
            <v>202.30078125</v>
          </cell>
        </row>
        <row r="75">
          <cell r="C75" t="str">
            <v>fdcgcgecllw14p</v>
          </cell>
          <cell r="D75" t="str">
            <v>12E8,12E9,12EA,12EB,12EC,12ED</v>
          </cell>
          <cell r="E75">
            <v>202.30078125</v>
          </cell>
        </row>
        <row r="76">
          <cell r="C76" t="str">
            <v>fdcgcgecllw15p</v>
          </cell>
          <cell r="D76" t="str">
            <v>132A,132B,132C,132D,132E,132F</v>
          </cell>
          <cell r="E76">
            <v>202.30078125</v>
          </cell>
        </row>
        <row r="77">
          <cell r="C77" t="str">
            <v>fdcgcgecllw16p</v>
          </cell>
          <cell r="O77" t="str">
            <v>fdcgcgecllw16p</v>
          </cell>
          <cell r="P77" t="str">
            <v>3659,365A</v>
          </cell>
          <cell r="Q77">
            <v>67.43359375</v>
          </cell>
        </row>
        <row r="78">
          <cell r="C78" t="str">
            <v>fdcgcgecllw17p</v>
          </cell>
          <cell r="D78" t="str">
            <v>1458,1459,145A,145B,145C,145D</v>
          </cell>
          <cell r="E78">
            <v>202.30078125</v>
          </cell>
        </row>
        <row r="79">
          <cell r="C79" t="str">
            <v>fdcgcgecllw18p</v>
          </cell>
          <cell r="D79" t="str">
            <v>1482,1483,1484,1485,1486,1487</v>
          </cell>
          <cell r="E79">
            <v>202.30078125</v>
          </cell>
          <cell r="O79" t="str">
            <v>fdcgcgecllw18p</v>
          </cell>
          <cell r="P79" t="str">
            <v>365B</v>
          </cell>
          <cell r="Q79">
            <v>33.716796875</v>
          </cell>
        </row>
        <row r="80">
          <cell r="C80" t="str">
            <v>fdcgcgecllw19p</v>
          </cell>
          <cell r="D80" t="str">
            <v>1464,1465,1466,1467,1468,1469</v>
          </cell>
          <cell r="E80">
            <v>202.30078125</v>
          </cell>
          <cell r="O80" t="str">
            <v>fdcgcgecllw19p</v>
          </cell>
          <cell r="P80" t="str">
            <v>365C</v>
          </cell>
          <cell r="Q80">
            <v>33.716796875</v>
          </cell>
        </row>
        <row r="81">
          <cell r="C81" t="str">
            <v>fdcgcgecllw22p</v>
          </cell>
          <cell r="D81" t="str">
            <v>142A,142B,142C,142D,142E,142F</v>
          </cell>
          <cell r="E81">
            <v>202.30078125</v>
          </cell>
        </row>
        <row r="82">
          <cell r="C82" t="str">
            <v>fdcgcgemvwa01u</v>
          </cell>
          <cell r="O82" t="str">
            <v>fdcgcgemvwa01u</v>
          </cell>
          <cell r="P82" t="str">
            <v>34B0</v>
          </cell>
          <cell r="Q82">
            <v>34.6904296875</v>
          </cell>
        </row>
        <row r="83">
          <cell r="C83" t="str">
            <v>fdcgcgemvwd01c</v>
          </cell>
          <cell r="O83" t="str">
            <v>fdcgcgemvwd01c</v>
          </cell>
          <cell r="P83" t="str">
            <v>34B1</v>
          </cell>
          <cell r="Q83">
            <v>34.6904296875</v>
          </cell>
        </row>
        <row r="84">
          <cell r="C84" t="str">
            <v>fdcgcgemvwd01u</v>
          </cell>
          <cell r="O84" t="str">
            <v>fdcgcgemvwd01u</v>
          </cell>
          <cell r="P84" t="str">
            <v>34B2</v>
          </cell>
          <cell r="Q84">
            <v>34.6904296875</v>
          </cell>
        </row>
        <row r="85">
          <cell r="C85" t="str">
            <v>fdcgcgestaa01p</v>
          </cell>
          <cell r="D85" t="str">
            <v>0586,0587,0588,0589,058A,058B,058C,058D,058E,058F,0590,0591,0592,0593,0594,0595,0596,0597,0598,0599,05E3,05E4,05E5,05E6,05E7,05E8,05E9,05EA,0C43</v>
          </cell>
          <cell r="E85">
            <v>977.787109375</v>
          </cell>
        </row>
        <row r="86">
          <cell r="C86" t="str">
            <v>fdcgcgestaa02p</v>
          </cell>
          <cell r="D86" t="str">
            <v>05A0,05A1,05A2,05A3,05A4,05A5,05A6,05A7,05A8,05A9,05AA,05AB,05AC,05AD,05AE,05AF,05B0,05B1,05B2,05B3,05EB,05EC,05ED,05EE,05EF,05F0,05F1,05F2,0C44</v>
          </cell>
          <cell r="E86">
            <v>977.787109375</v>
          </cell>
        </row>
        <row r="87">
          <cell r="C87" t="str">
            <v>fdcgcgetlaa01p</v>
          </cell>
          <cell r="D87" t="str">
            <v>104D</v>
          </cell>
          <cell r="E87">
            <v>33.716796875</v>
          </cell>
          <cell r="F87" t="str">
            <v>fdcgcgetlaa01p_02p</v>
          </cell>
          <cell r="G87" t="str">
            <v>0E1E,104F,1050,1051,1052,1053,1054,1055,1056,1057,1058,1059,105A,105B,105C,105D,105E,105F,1060</v>
          </cell>
          <cell r="H87">
            <v>607.955078125</v>
          </cell>
        </row>
        <row r="88">
          <cell r="C88" t="str">
            <v>fdcgcgetlaa02p</v>
          </cell>
          <cell r="D88" t="str">
            <v>104E</v>
          </cell>
          <cell r="E88">
            <v>33.716796875</v>
          </cell>
        </row>
        <row r="89">
          <cell r="C89" t="str">
            <v>fdcgcgetlaa03p</v>
          </cell>
          <cell r="D89" t="str">
            <v>1061</v>
          </cell>
          <cell r="E89">
            <v>33.716796875</v>
          </cell>
          <cell r="F89" t="str">
            <v>fdcgcgetlaa03p_04p</v>
          </cell>
          <cell r="G89" t="str">
            <v>0E1F,1063,1064,1065,1066,1067,1068,1069,106A,106B,106C,106D,106E,106F,1070,1071,1072,1073,1074,1075,1076,1077,1078,1079,107A</v>
          </cell>
          <cell r="H89">
            <v>810.255859375</v>
          </cell>
        </row>
        <row r="90">
          <cell r="C90" t="str">
            <v>fdcgcgetlaa04p</v>
          </cell>
          <cell r="D90" t="str">
            <v>1062</v>
          </cell>
          <cell r="E90">
            <v>33.716796875</v>
          </cell>
        </row>
        <row r="91">
          <cell r="C91" t="str">
            <v>fdcgcgetlaa05p</v>
          </cell>
          <cell r="D91" t="str">
            <v>1381</v>
          </cell>
          <cell r="E91">
            <v>33.716796875</v>
          </cell>
          <cell r="F91" t="str">
            <v>fdcgcgetlaa05p_6p</v>
          </cell>
          <cell r="G91" t="str">
            <v>05FF,0600,0601,0602,0603,11EF,11F0,11F1,1382,1383,1384,1385,1386,1387,1388,1389,138A,138B,138C,138D,138E,138F,1390,1391,1392,1393,1394,1395,1396,1397,1398,1399,139A,139B,139C,139D,139E,139F,13AF</v>
          </cell>
          <cell r="H91">
            <v>1282.291015625</v>
          </cell>
        </row>
        <row r="92">
          <cell r="C92" t="str">
            <v>fdcgcgetlaa06p</v>
          </cell>
          <cell r="D92" t="str">
            <v>13A0</v>
          </cell>
          <cell r="E92">
            <v>33.716796875</v>
          </cell>
        </row>
        <row r="93">
          <cell r="C93" t="str">
            <v>fdcgcgetlaa07p</v>
          </cell>
          <cell r="D93" t="str">
            <v>10AA</v>
          </cell>
          <cell r="E93">
            <v>33.716796875</v>
          </cell>
          <cell r="F93" t="str">
            <v>fdcgcgetlaa07p_8p</v>
          </cell>
          <cell r="G93" t="str">
            <v>0E20,1172,1173,1174,1175,1176</v>
          </cell>
          <cell r="H93">
            <v>169.63671875</v>
          </cell>
        </row>
        <row r="94">
          <cell r="C94" t="str">
            <v>fdcgcgetlaa08p</v>
          </cell>
          <cell r="D94" t="str">
            <v>10B5</v>
          </cell>
          <cell r="E94">
            <v>33.716796875</v>
          </cell>
        </row>
        <row r="95">
          <cell r="C95" t="str">
            <v>fdcgcgetlaa09p</v>
          </cell>
          <cell r="D95" t="str">
            <v>0A89,0A8A,0A8B,0A8C</v>
          </cell>
          <cell r="E95">
            <v>134.8671875</v>
          </cell>
          <cell r="F95" t="str">
            <v>fdcgcgetlaa09p_10p</v>
          </cell>
          <cell r="G95" t="str">
            <v>0A6B,0A74,0A75,0A76,0A77,0A78,0A79,0A7A,0A7B,0A7C,0A7D,0A7E,0A7F,0A80,0A81,0A82,0A83,0A84,0A85,0A86,0A87,0A88,0A8D,0A8E,0A8F,0A90</v>
          </cell>
          <cell r="H95">
            <v>843.97265625</v>
          </cell>
        </row>
        <row r="96">
          <cell r="C96" t="str">
            <v>fdcgcgetlaa10p</v>
          </cell>
          <cell r="D96" t="str">
            <v>0A91,0A92,0A93,0A94</v>
          </cell>
          <cell r="E96">
            <v>134.8671875</v>
          </cell>
        </row>
        <row r="97">
          <cell r="C97" t="str">
            <v>fdcgcgetlaa15p</v>
          </cell>
          <cell r="D97" t="str">
            <v>07D6,07D7,07D8,07D9,07DA,07DB,07DD</v>
          </cell>
          <cell r="E97">
            <v>236.017578125</v>
          </cell>
        </row>
        <row r="98">
          <cell r="C98" t="str">
            <v>fdcgcgetlaa16p</v>
          </cell>
          <cell r="D98" t="str">
            <v>07DC,07DE,07DF,0A70,0A71,0A72,0A73</v>
          </cell>
          <cell r="E98">
            <v>236.017578125</v>
          </cell>
        </row>
        <row r="99">
          <cell r="C99" t="str">
            <v>fdcgcgfasla29p</v>
          </cell>
          <cell r="O99" t="str">
            <v>fdcgcgfasla29p</v>
          </cell>
          <cell r="P99" t="str">
            <v>0814,0815,0816,0817,0818,0819,081A,081B,081C,081D,081E,081F,0820,0821,0870,0871,0872,0873,0874,0875,0876,0877,0878</v>
          </cell>
          <cell r="Q99">
            <v>775.486328125</v>
          </cell>
        </row>
        <row r="100">
          <cell r="C100" t="str">
            <v>fdcgcgfasla30p</v>
          </cell>
          <cell r="O100" t="str">
            <v>fdcgcgfasla30p</v>
          </cell>
          <cell r="P100" t="str">
            <v>0822,0823,083C,083D,0867,0868,0869,086A,086B,086C,086D,086E,086F</v>
          </cell>
          <cell r="Q100">
            <v>438.318359375</v>
          </cell>
        </row>
        <row r="101">
          <cell r="C101" t="str">
            <v>fdcgcgfimaa01p</v>
          </cell>
          <cell r="D101" t="str">
            <v>0604,0605,0606,0607,0608,0609,060A,060B,060C,060D,060E,060F,0610,0611,0612,0613,0614,0615,0616,0DAA,0DAB,0DAC,0DAD,0DAE,0DAF,0DB0,0DB1,0DB2,0DB3,0DB4,0DB5,0DB6,0DB7,0DB8,0DB9,0DBA,0DBB</v>
          </cell>
          <cell r="E101">
            <v>1247.521484375</v>
          </cell>
        </row>
        <row r="102">
          <cell r="C102" t="str">
            <v>fdcgcgivrla02p</v>
          </cell>
          <cell r="D102" t="str">
            <v>1354,1355,1356,1357,1358,1359,1430,1431,1432,1433</v>
          </cell>
          <cell r="E102">
            <v>337.16796875</v>
          </cell>
        </row>
        <row r="103">
          <cell r="C103" t="str">
            <v>fdcgcgivrla03p</v>
          </cell>
          <cell r="D103" t="str">
            <v>1312,1313,1314,1315,1316,1317,1434,1435,1436,1437</v>
          </cell>
          <cell r="E103">
            <v>337.16796875</v>
          </cell>
        </row>
        <row r="104">
          <cell r="C104" t="str">
            <v>fdcgcgjfpaa01p</v>
          </cell>
          <cell r="O104" t="str">
            <v>fdcgcgjfpaa01p</v>
          </cell>
          <cell r="P104" t="str">
            <v>1C23,1C24,1C25,1C26,1C27,1C28,1C29,1C2A,1C2B,1C2C,1C2D,1C2E,1C2F,1C30,1C31</v>
          </cell>
          <cell r="Q104">
            <v>505.751953125</v>
          </cell>
        </row>
        <row r="105">
          <cell r="C105" t="str">
            <v>fdcgcgjfpaa51p</v>
          </cell>
          <cell r="D105" t="str">
            <v>0284,0285,0286,0287,0288,0289,028A,028B,028C,028D,028E,028F,0290,0291,0292,0293,0294,0295,0296,0297,0298,0299,029A,029B,029C,029D,029E,029F,02A0,02A1,02A2,02A3,02A4,02A5,02A6,02A7,02A8,02A9,02AA,02AB,02AC,02AD,02AE,02AF,02B0,02B1,02B2,02B3,02B4,02B5,02B6,02B7,02B8,02B9,02BA,02BB,02BC,02BD,02BE,02BF,02C0,02C1,02C2,02C3,02C4,02C5,02C6,02C7,02C8,02C9,02CA,02CB,02CC,02CD,02CE,02CF,02D0,02D1,02D2,02D3,02D4,0490,0B8B,0B8C,0B8D</v>
          </cell>
          <cell r="E105">
            <v>2865.927734375</v>
          </cell>
        </row>
        <row r="106">
          <cell r="C106" t="str">
            <v>fdcgcgjfpaa52p</v>
          </cell>
          <cell r="D106" t="str">
            <v>02D5,02D6,02D7,02D8,02D9,02DA,02DB,02DC,02DD,02DE,02DF,02E0,02E1,02E2,02E3,02E4,02E5,02E6,02E7,02E8,02E9,02EA,0305,0306,0307,0308,0309,030A,030B,030C,030D,030E,030F,0310,0311,0312,0313,0314,0315,0316,0317,0318,0319,031A,031B,031C,031D,031E,031F,0320,0321,0322,05C5,05C6,05C7,05C8,05C9,05CA,05CB,05CC,05CD,05CE,05CF,05D0,05D1,05D2,05D3,05D4,05D5,05D6,05D7,05D8,05D9,05DA,05DB,05DC,05DD,05DE,05DF,05E0,05E1,05E2,0B8E,0B8F,0B90</v>
          </cell>
          <cell r="E106">
            <v>2865.927734375</v>
          </cell>
        </row>
        <row r="107">
          <cell r="C107" t="str">
            <v>fdcgcgjfpaa61p</v>
          </cell>
          <cell r="D107" t="str">
            <v>04E0,04E1,04E2,04E3,04E4,04E5,04E6,04E7,04E8,04E9,04EA,04EB,04EC,04ED,04EE,04EF,04F0,04F1,04F2,04F3,04F4,04F5,04F6,04F7,04F8,04F9,0E98,0E99,0E9A,0E9B,0E9C,0E9D,0E9E,0E9F,0EA0,0EA1,0EA2,0EA3,0EA4,0EA5,0EA6,0EA7,0EA8,0EA9,0EAA,0EAB,1285,1286,1287,1288,1289,128A,128B,128C,128D,128E,128F,1290,1291,1292,1293,1294,1295,1296,1297,1298,1299,129A,129B,129C</v>
          </cell>
          <cell r="E107">
            <v>2360.17578125</v>
          </cell>
          <cell r="F107" t="str">
            <v>fdcgcgjfpaa61p_62p</v>
          </cell>
          <cell r="G107" t="str">
            <v>129D,129E</v>
          </cell>
          <cell r="H107">
            <v>67.43359375</v>
          </cell>
          <cell r="I107" t="str">
            <v>fdcgcgjfpaa61p</v>
          </cell>
          <cell r="J107" t="str">
            <v>0946,0947,0948,0949</v>
          </cell>
          <cell r="K107">
            <v>134.8671875</v>
          </cell>
        </row>
        <row r="108">
          <cell r="C108" t="str">
            <v>fdcgcgjfpaa62p</v>
          </cell>
          <cell r="D108" t="str">
            <v>04FA,04FB,04FC,04FD,04FE,04FF,0500,0501,0502,0503,0504,0505,0506,0507,0508,0509,050A,050B,050C,050D,050E,050F,0510,0511,0512,0513,0EAC,0EAD,0EAE,0EAF,0EB0,0EB1,0EB2,0EB3,0EB4,0EB5,0EB6,0EB7,0EB8,0EB9,0EBA,0EBB,0EBC,0EBD,0EBE,0EBF,129F,12A0,12A1,12A2,12A3,12A4,12A5,12A6,12A7,12A8,12A9,12AA,12AB,12AC,12AD,12AE,12AF,12B0,12B1,12B2,12B3,12B4,12B5,12B6</v>
          </cell>
          <cell r="E108">
            <v>2360.17578125</v>
          </cell>
          <cell r="I108" t="str">
            <v>fdcgcgjfpaa62p</v>
          </cell>
          <cell r="J108" t="str">
            <v>094A,094B,094C,094D,094E,094F,0950,0951,0952,0953,0954,0955,0956,0957,0958,0959,095A,095B,095C,095D,095E,095F,0960,0961,0962,0963,0964,0965,0966,0967</v>
          </cell>
          <cell r="K108">
            <v>1011.50390625</v>
          </cell>
        </row>
        <row r="109">
          <cell r="C109" t="str">
            <v>fdcgcgjfpad03p</v>
          </cell>
          <cell r="O109" t="str">
            <v>fdcgcgjfpad03p</v>
          </cell>
          <cell r="P109" t="str">
            <v>1C1D,1C1E,1C1F,1C20,1C21,1C22</v>
          </cell>
          <cell r="Q109">
            <v>202.30078125</v>
          </cell>
        </row>
        <row r="110">
          <cell r="C110" t="str">
            <v>fdcgcgjfpdbc51p</v>
          </cell>
          <cell r="D110" t="str">
            <v>03A9,03FD,0483,0484,0485,0486,0487,0B91,0B92,0B93,0B94,0B95,0B96</v>
          </cell>
          <cell r="E110">
            <v>438.318359375</v>
          </cell>
          <cell r="F110" t="str">
            <v>fdcgcgjfpdbc51p_52p</v>
          </cell>
          <cell r="G110" t="str">
            <v>03AE,03AF,03B0,03B1,03B2,03B3,03B4,03B5,03B6,03B7,03B8,03B9,03BA,03BB,03BC,03BD,03BE,03BF,03C0,03C1,03C2,03C3,03C4,03C5,03C6,03C7,03C8,03C9,03CA,03CB,03CC,03CD,03CE,03CF,03D0,03D1,03D2,03D3,03D4,03D5,03D6,03D7,03D8,03D9,03DA,03DB,03DC,03DD,03DE,03DF,03E0,03E1,03E2,03E3,03E4,03E5,03E6,03E7,03E8,03E9,03EA,03EB,03EC,03ED,03EE,03EF,03F0,03F1,03F2,03F3,03F4,03F5,03F6,03F7,03F8,03F9,03FA,03FB,03FC,03FF,0400,0401,0402,0403,0404,0405,0406,0407,0408,0409,040A,040B,040C,040D,046F,0470,0471,0472,0473,0474,0475,0476,0477,0478,0479,047A,047B,047C,047D,047E,047F,0480,0481,0482,0488,0489,048A,048B,048C,048D,048E,048F</v>
          </cell>
          <cell r="H110">
            <v>4113.44921875</v>
          </cell>
        </row>
        <row r="111">
          <cell r="C111" t="str">
            <v>fdcgcgjfpdbc52p</v>
          </cell>
          <cell r="D111" t="str">
            <v>03AA,03AB,03AC,03AD,03FE</v>
          </cell>
          <cell r="E111">
            <v>168.583984375</v>
          </cell>
        </row>
        <row r="112">
          <cell r="C112" t="str">
            <v>fdcgcgjfpdbc61p</v>
          </cell>
          <cell r="D112" t="str">
            <v>040E,040F,0410,0EC0,0EC1,12B7,12B8,12B9,12BA,12BB,12BC,12BD,12BE,12BF,12C0,12C1,12C2,12C3,1511,1512,1513</v>
          </cell>
          <cell r="E112">
            <v>708.052734375</v>
          </cell>
          <cell r="F112" t="str">
            <v>fdcgcgjfpdbc61p_62p</v>
          </cell>
          <cell r="G112" t="str">
            <v>0411,0412,0413,0414,0415,0416,0417,0418,0419,041A,041B,041C,041D,041E,041F,0420,0421,0422,0423,0424,0425,0426,0427,0428,0429,042A,042B,0EC4,0EC5,0EC6,0EC7,0EC8,0EC9,0ECA,0ECB,0ECC,0ECD,0ECE,0ECF,0ED0,0ED1,0ED2,0ED3,0ED4,0ED5,0ED6,0ED7,0ED8,0ED9,0EDA,0EDB,0EDC,0EDD,0EDE,0EDF,0EE0,0EE1,0EE2,0EE3,0EE4,0EE5,0EE6,0EE7,0EE8,0EE9,0EEA,12C4,12C5,12C6,12C7,12C8,12C9,12CA,12CB,12CC,12CD,12CE,12CF,12D0,12D1,12D2,12D3,12D4,14AF,14B0,14B1,14B2,14B3,14B4,14B5,14B6,14B7,14B8,14B9,14BA,14BB,14BC,14BD,14BE,14BF,14C0,14C1,14C2,14C3,14C4,14C5,14C6,14C7,14C8,14C9,14CA,14CB,14CC,14CD,14CE,14CF,14D0,14D1,14D2,14D3,14D4,14D5,14D6,14D7,14D8,14D9,14DA,14DB,14DC,14DD,14DE,14DF,14E0,14E1,14E2,14E3,14E4,14E5,14E6,14E7,14E8,14E9,14EA,14EB,14EC,14ED,14EE,14EF,14F0,14F1,14F2,14F3,14F4,14F5,14F6,14F7,14F8,14F9,14FA,14FB,14FC,14FD,14FE,14FF,1500,1501,1502,1503,1504,1505,1506,1507,1508,1509,150A,150B,150C,150D,150E,150F,1510</v>
          </cell>
          <cell r="H112">
            <v>6102.740234375</v>
          </cell>
          <cell r="I112" t="str">
            <v>fdcgcgjfpdbc61p</v>
          </cell>
          <cell r="J112" t="str">
            <v>0944</v>
          </cell>
          <cell r="K112">
            <v>33.716796875</v>
          </cell>
        </row>
        <row r="113">
          <cell r="C113" t="str">
            <v>fdcgcgjfpdbc62p</v>
          </cell>
          <cell r="D113" t="str">
            <v>042C,042D,042E,0EC2,0EC3,12D5,12D6,12D7,12D8,12D9,12DA,12DB,12DC,12DD,12DE,12DF,12E0,12E1,1514,1515,1516</v>
          </cell>
          <cell r="E113">
            <v>708.052734375</v>
          </cell>
        </row>
        <row r="114">
          <cell r="C114" t="str">
            <v>fdcgcgkanaa01p</v>
          </cell>
          <cell r="D114" t="str">
            <v>074A,074B,074C,074D,074E,074F,0A95,0A96,0A97,0A98,0A99,0A9A,0A9B</v>
          </cell>
          <cell r="E114">
            <v>438.318359375</v>
          </cell>
        </row>
        <row r="115">
          <cell r="C115" t="str">
            <v>fdcgcgkanaw03p</v>
          </cell>
          <cell r="D115" t="str">
            <v>0A9C,0A9D,0A9E,0A9F,0AA0,0AA1,0AA2</v>
          </cell>
          <cell r="E115">
            <v>236.017578125</v>
          </cell>
        </row>
        <row r="116">
          <cell r="C116" t="str">
            <v>fdcgcgkanaw04p</v>
          </cell>
          <cell r="D116" t="str">
            <v>0AA3,0AA4,0AA5,0AA6,0AA7,0AA8,0AA9,0AAA,0AAB,0AAC</v>
          </cell>
          <cell r="E116">
            <v>337.16796875</v>
          </cell>
        </row>
        <row r="117">
          <cell r="C117" t="str">
            <v>fdcgcgmanla31p</v>
          </cell>
          <cell r="D117" t="str">
            <v>0694,0695,0696,0697,0698,0699,069A,069B,069C,069D,069E,069F,06A0,06A1,06A2,06A3,06A4,06A5,06A6,06A7,06A8,06A9,06AA,06AB,06AC,06AD,06AE,06AF,06B0,06B1,06B2</v>
          </cell>
          <cell r="E117">
            <v>1045.220703125</v>
          </cell>
        </row>
        <row r="118">
          <cell r="C118" t="str">
            <v>fdcgcgmanla33p</v>
          </cell>
          <cell r="D118" t="str">
            <v>0694,0695,0696,0697,0698,0699,069A,069B,069C,069D,069E,069F,06A0,06A1,06A2,06A3,06A4,06A5,06A6,06A7,06A8,06A9,06AA,06AB,06AC,06AD,06AE,06AF,06B0,06B1,06B2</v>
          </cell>
          <cell r="E118">
            <v>1045.220703125</v>
          </cell>
        </row>
        <row r="119">
          <cell r="C119" t="str">
            <v>fdcgcgmqmla19p</v>
          </cell>
          <cell r="D119" t="str">
            <v>024C,024D,024E,024F,0250,0251,0252</v>
          </cell>
          <cell r="E119">
            <v>236.017578125</v>
          </cell>
        </row>
        <row r="120">
          <cell r="C120" t="str">
            <v>fdcgcgmqmla20p</v>
          </cell>
          <cell r="D120" t="str">
            <v>026F,0270,0271,0272,0273,0274,0275</v>
          </cell>
          <cell r="E120">
            <v>236.017578125</v>
          </cell>
        </row>
        <row r="121">
          <cell r="C121" t="str">
            <v>fdcgcgmqmla65p</v>
          </cell>
          <cell r="D121" t="str">
            <v>01F8,01F9,01FA,01FB,01FC</v>
          </cell>
          <cell r="E121">
            <v>168.583984375</v>
          </cell>
          <cell r="F121" t="str">
            <v>fdcgcgmqmla65_75p</v>
          </cell>
          <cell r="G121" t="str">
            <v>01FD,01FE,0227,0228,1429</v>
          </cell>
          <cell r="H121">
            <v>168.583984375</v>
          </cell>
        </row>
        <row r="122">
          <cell r="C122" t="str">
            <v>fdcgcgmqmla75p</v>
          </cell>
          <cell r="D122" t="str">
            <v>0222,0223,0224,0225,0226</v>
          </cell>
          <cell r="E122">
            <v>168.583984375</v>
          </cell>
        </row>
        <row r="123">
          <cell r="C123" t="str">
            <v>fdcgcgodmaa01p</v>
          </cell>
          <cell r="D123" t="str">
            <v>056E,056F,0570,0571,0572,0573,0574,0575,0576,0577,0578,0579,0C73,0C74,0C75,0C76,0C77,0C78,0C79,0C7A,0C7B,0C7C,0C7D,0C7E,0C7F,0C80,0C81,0C82,0C83,0C84,0C85,0C86,0C87,0C88,0C89,0C8A,0C8B,0C8C,0C8D,0C8E,0C8F,0C90,0C91,0C92,0C93,0C94,0C95,0C96,0C97,0C98,0C99,0C9A,0C9B,0C9C,0C9D,0C9E,0C9F,0CA0,0CA1,0CA2,0CA3,0CA4,0CA5,0CA6,0CA7,0CA8,0CA9,0CAA,0CAB,0CAC,0CAD,0CAE,0CAF,0CB0,0CB1,0CB2,0CB3,0CB4,0CB5,0CB6,0CB7,0CB8,0CB9,0CBA,0CBB,0CBC,0CBD,0CBE,0CBF,0CC0,0CC1,0CC2,0CC3,0CC4,0CC5,0CC6,0CC7,0CC8,0CC9,0CCA,0CCB,0CCC,0CCD,0CCE,0CCF,0CD0,0CD1,0CD2,0CD3,0CD4,0CD5,0CD6,0CD7,0CD8,0CD9,0CDA,0CDB,0CDC,0CDD,0CDE,0CDF,0CE0,0CE1,0CE2,0CE3,0CE4,0CE5,0CE6,0CE7,0CE8,0CE9,0CEA,0CEB,0CEC,0CED,0CEE,0CEF,0CF0,0CF1,0CF2,0CF3,0CF4,0CF5,0CF6,0CF7,0CF8,0CF9,0CFA,0CFB,0CFC,0CFD,0CFE,0CFF,0D00,0D01,0D02,0D03,0D04,0D05,0D06,0D07,0D08,0D09,0D0A,0D0B,0D0C,0D0D,0D0E,0D0F,0D10,0D11,0D12,0D13,0D14,0D15,0D16,0D17</v>
          </cell>
          <cell r="E123">
            <v>5967.873046875</v>
          </cell>
        </row>
        <row r="124">
          <cell r="C124" t="str">
            <v>fdcgcgodmaa02p</v>
          </cell>
          <cell r="D124" t="str">
            <v>057A,057B,057C,057D,057E,057F,0580,0581,0582,0583,0584,0585,0D18,0D19,0D1A,0D1B,0D1C,0D1D,0D1E,0D1F,0D20,0D21,0D22,0D23,0D24,0D25,0D26,0D27,0D28,0D29,0D2A,0D2B,0D2C,0D2D,0D2E,0D2F,0D30,0D31,0D32,0D33,0D34,0D35,0D36,0D37,0D38,0D39,0D3A,0D3B,0D3C,0D3D,0D3E,0D3F,0D40,0D41,0D42,0D43,0D44,0D45,0D46,0D47,0D48,0D49,0D4A,0D4B,0D4C,0D4D,0D4E,0D4F,0D50,0D51,0D52,0D53,0D54,0D55,0D56,0D57,0D58,0D59,0D5A,0D5B,0D5C,0D5D,0D5E,0D5F,0D60,0D61,0D62,0D63,0D64,0D65,0D66,0D67,0D68,0D69,0D6A,0D6B,0D6C,0D6D,0D6E,0D6F,0D70,0D71,0D72,0D73,0D74,0D75,0D76,0D77,0D78,0D79,0D7A,0D7B,0D7C,0D7D,0D7E,0D7F,0D80,0D81,0D82,0D83,0D84,0D85,0D86,0D87,0D88,0D89,0D8A,0D8B,0D8C,0D8D,0D8E,0D8F,0D90,0D91,0D92,0D93,0D94,0D95,0D96,0D97,0D98</v>
          </cell>
          <cell r="E124">
            <v>4754.068359375</v>
          </cell>
        </row>
        <row r="125">
          <cell r="C125" t="str">
            <v>fdcgcgoscaa01p</v>
          </cell>
          <cell r="D125" t="str">
            <v>0559,055A,055B,055C,055E,055F,0560,0561,0C45</v>
          </cell>
          <cell r="E125">
            <v>303.451171875</v>
          </cell>
        </row>
        <row r="126">
          <cell r="C126" t="str">
            <v>fdcgcgoscaa02p</v>
          </cell>
          <cell r="D126" t="str">
            <v>0562,0563,0564,0565,0566,0567,0568,0569,056A,056B,056C,056D,0C46</v>
          </cell>
          <cell r="E126">
            <v>438.318359375</v>
          </cell>
        </row>
        <row r="127">
          <cell r="C127" t="str">
            <v>fdcgcgporaw01p</v>
          </cell>
          <cell r="D127" t="str">
            <v>07BA,07BB,07BC,07BD,07BE,07BF,07C0,07C1</v>
          </cell>
          <cell r="E127">
            <v>269.734375</v>
          </cell>
        </row>
        <row r="128">
          <cell r="C128" t="str">
            <v>fdcgcgracad01p</v>
          </cell>
          <cell r="D128" t="str">
            <v>10B8,10B9,10BA,10BB</v>
          </cell>
          <cell r="E128">
            <v>134.8671875</v>
          </cell>
          <cell r="F128" t="str">
            <v>fdcgcgracad01p_2p</v>
          </cell>
          <cell r="G128" t="str">
            <v>0E0E,0E0F,0E10,1048,1049,104A,10BC,10BD,10BE,10BF,1444,1445,1446,1447,1448,1449,1532,1533,1549,154A,154B</v>
          </cell>
          <cell r="H128">
            <v>414.076171875</v>
          </cell>
        </row>
        <row r="129">
          <cell r="C129" t="str">
            <v>fdcgcgracad02p</v>
          </cell>
          <cell r="D129" t="str">
            <v>10C2,10C3,10C4,10C5</v>
          </cell>
          <cell r="E129">
            <v>134.8671875</v>
          </cell>
        </row>
        <row r="130">
          <cell r="C130" t="str">
            <v>fdcgcgracad03p</v>
          </cell>
          <cell r="D130" t="str">
            <v>10C8,10C9,10CA,10CB</v>
          </cell>
          <cell r="E130">
            <v>134.8671875</v>
          </cell>
          <cell r="F130" t="str">
            <v>fdcgcgracad03p_4p</v>
          </cell>
          <cell r="G130" t="str">
            <v>0E21,0E22,0E23,10D0,10D1,10D2,10D3</v>
          </cell>
          <cell r="H130">
            <v>138.025390625</v>
          </cell>
          <cell r="I130" t="str">
            <v>fdcgcgracad03p</v>
          </cell>
          <cell r="J130" t="str">
            <v>0773,0774,0775,0776</v>
          </cell>
          <cell r="K130">
            <v>134.8671875</v>
          </cell>
          <cell r="L130" t="str">
            <v>fdcgcgracad03p_4p</v>
          </cell>
          <cell r="M130" t="str">
            <v>077B,077C,077D,077E,0A1E,0A1F,0A20,0AAF,0AB0,1951,1952,1953</v>
          </cell>
          <cell r="N130">
            <v>306.609375</v>
          </cell>
        </row>
        <row r="131">
          <cell r="C131" t="str">
            <v>fdcgcgracad04p</v>
          </cell>
          <cell r="D131" t="str">
            <v>10CC,10CD,10CE,10CF</v>
          </cell>
          <cell r="E131">
            <v>134.8671875</v>
          </cell>
          <cell r="I131" t="str">
            <v>fdcgcgracad04p</v>
          </cell>
          <cell r="J131" t="str">
            <v>0777,0778,0779,077A</v>
          </cell>
          <cell r="K131">
            <v>134.8671875</v>
          </cell>
        </row>
        <row r="132">
          <cell r="C132" t="str">
            <v>fdcgcgracad05p</v>
          </cell>
          <cell r="D132" t="str">
            <v>0ADD,0ADE,0ADF,0AE0,0AE1,0AE2,0AE3,0AE4</v>
          </cell>
          <cell r="E132">
            <v>269.734375</v>
          </cell>
          <cell r="F132" t="str">
            <v>fdcgcgracad05p_06p</v>
          </cell>
          <cell r="G132" t="str">
            <v>076D,076E,076F,0770,0771,0772,0773,0774,0775,0776,0777,0778,0779,077A,0A6C,0A6D,0A6E,0AE5,0AE6,0AE7,0AE8,0AE9,0AEA,0AEB,0AEC,0B00,0B01,0B02,0B03,0B04,0B05,0B06,0B07,108B,108C,108D,108E,108F,1090,1091,1092,1093,1094,1095,1096,1097,1098,1099,109A,109B,109C,109D,109E,109F,10A0,10A1,10A2,10A3,10A4,10A5,10A6,11D1,11D2,11D3,11D4,11D5,11D6,1534,1535,1536,1537</v>
          </cell>
          <cell r="H132">
            <v>2295.900390625</v>
          </cell>
        </row>
        <row r="133">
          <cell r="C133" t="str">
            <v>fdcgcgracad06p</v>
          </cell>
          <cell r="D133" t="str">
            <v>0AED,0AEE,0AEF,0AF0,0AF1,0AF2,0AF3,0AF4</v>
          </cell>
          <cell r="E133">
            <v>269.734375</v>
          </cell>
        </row>
        <row r="134">
          <cell r="C134" t="str">
            <v>fdcgcgracad07p</v>
          </cell>
          <cell r="D134" t="str">
            <v>10C0,10D4,10D5,10D6,10D7</v>
          </cell>
          <cell r="E134">
            <v>168.583984375</v>
          </cell>
          <cell r="F134" t="str">
            <v>fdcgcgracad07p_8p</v>
          </cell>
          <cell r="G134" t="str">
            <v>107B,107C,107D,107E,107F,10AB,10AC,10AD,10AE,10AF,10B0,10B1,10B2,10B3,10B4,10C6,10C7,10DC,10DD,10DE,10DF,10E0,10E1,10E2,10E3,10E4,10E5,10E6,10E7,10E8,10E9,10EA,10EB,10EC,10ED,10EE,10EF,10F0,10F1,1102,1103,1108,1109,1135,1136,113B,113C,117B,117C,11A5,11A6,11AB,11AC,11F4,11F5,11F6,11F7,11F8,13AC,13AD,13AE</v>
          </cell>
          <cell r="H134">
            <v>1958.732421875</v>
          </cell>
          <cell r="I134" t="str">
            <v>fdcgcgracad07p</v>
          </cell>
          <cell r="J134" t="str">
            <v>08EE,08EF,08F0,08F1,08F2</v>
          </cell>
          <cell r="K134">
            <v>168.583984375</v>
          </cell>
          <cell r="L134" t="str">
            <v>fdcgcgracad07p_8p</v>
          </cell>
          <cell r="M134" t="str">
            <v>08F8,08F9,08FA,08FB,08FC,08FD,08FE,08FF,0900,0901,0902,0903,0904,0905,0906,0907,0908,0909,090A,090B,090C,090D,090E,090F,0910,0911,0912,0913,0914,0915,0916,0917,0918,0919,091A,091B,091C,091D,091E,091F,0920,0921,0922,0923,0924,0925,0926,0927,0928,0929,092A,092B,092C,092D,092E,092F,0930,0931,0932,0933,0AB1,0AB2,0AB3,0AB4,1954,1955,1956</v>
          </cell>
          <cell r="N134">
            <v>2161.033203125</v>
          </cell>
        </row>
        <row r="135">
          <cell r="C135" t="str">
            <v>fdcgcgracad08p</v>
          </cell>
          <cell r="D135" t="str">
            <v>10C1,10D8,10D9,10DA,10DB</v>
          </cell>
          <cell r="E135">
            <v>168.583984375</v>
          </cell>
          <cell r="I135" t="str">
            <v>fdcgcgracad08p</v>
          </cell>
          <cell r="J135" t="str">
            <v>08F3,08F4,08F5,08F6,08F7</v>
          </cell>
          <cell r="K135">
            <v>168.583984375</v>
          </cell>
        </row>
        <row r="136">
          <cell r="C136" t="str">
            <v>fdcgcgracad13p</v>
          </cell>
          <cell r="D136" t="str">
            <v>0AD5,0AD6,0AD7,0AD8,0AD9,0ADA,0ADB,0ADC</v>
          </cell>
          <cell r="E136">
            <v>269.734375</v>
          </cell>
          <cell r="F136" t="str">
            <v>fdcgcgracad13p_14p</v>
          </cell>
          <cell r="G136" t="str">
            <v>0A6F,0AF5,0AF6,0AF7,0AF8,0AF9,0AFA,0AFB,0AFC,0AFD,0B08,0B09,0B0D,0B0E,0B0F,0B10,0B15,0B16,0B17,0B18,0C56,0C57,0C58,0DFC,0DFD,11D7,11D8,11D9,11DA,11DB,11DC,1526,1527,1528,1529,152A,152B,152C,152D,152E,153A,153B,153C,15EE,15EF,15F0,15F1,15F2,15F3,15F4,15F5,15F6</v>
          </cell>
          <cell r="H136">
            <v>1655.28125</v>
          </cell>
        </row>
        <row r="137">
          <cell r="C137" t="str">
            <v>fdcgcgracad14p</v>
          </cell>
          <cell r="D137" t="str">
            <v>0B11,0B12,0B13,0B14</v>
          </cell>
          <cell r="E137">
            <v>134.8671875</v>
          </cell>
        </row>
        <row r="138">
          <cell r="C138" t="str">
            <v>fdcgcgracad15p</v>
          </cell>
          <cell r="D138" t="str">
            <v>0B1C,0B1D,0B1E,0B1F,0B20</v>
          </cell>
          <cell r="E138">
            <v>168.583984375</v>
          </cell>
          <cell r="F138" t="str">
            <v>fdcgcgracad15p_16p</v>
          </cell>
          <cell r="G138" t="str">
            <v>05FD,05FE,0AFE,0AFF,0B21,0B22,0B23,0B24,0B25,0B26,0B27,0B28,0B2E,0B2F,0B30,0DFE,0DFF,0E00,11B3,11B4,11B5</v>
          </cell>
          <cell r="H138">
            <v>610.060546875</v>
          </cell>
        </row>
        <row r="139">
          <cell r="C139" t="str">
            <v>fdcgcgracad16p</v>
          </cell>
          <cell r="D139" t="str">
            <v>0B29,0B2A,0B2B,0B2C,0B2D</v>
          </cell>
          <cell r="E139">
            <v>168.583984375</v>
          </cell>
        </row>
        <row r="140">
          <cell r="C140" t="str">
            <v>fdcgcgracad17p</v>
          </cell>
          <cell r="D140" t="str">
            <v>10F2,10F3,10F4,10F5</v>
          </cell>
          <cell r="E140">
            <v>134.8671875</v>
          </cell>
          <cell r="F140" t="str">
            <v>fdcgcgracad17p_18p</v>
          </cell>
          <cell r="G140" t="str">
            <v>0E11,0E12,0E13,10F6,10F7,10F8,10F9,10FA,10FB,10FC,10FD,10FE,10FF,1100,1101,11B6,11B7,11B8,11B9,11BA,11BB,11BC,11BD,11BE,11C8,11C9,11CA,11CB,11CC,11CD,11CE,11CF,11D0,153D,153E</v>
          </cell>
          <cell r="H140">
            <v>1082.095703125</v>
          </cell>
        </row>
        <row r="141">
          <cell r="C141" t="str">
            <v>fdcgcgracad18p</v>
          </cell>
          <cell r="D141" t="str">
            <v>1104,1105,1106,1107</v>
          </cell>
          <cell r="E141">
            <v>134.8671875</v>
          </cell>
        </row>
        <row r="142">
          <cell r="C142" t="str">
            <v>fdcgcgracad19p</v>
          </cell>
          <cell r="D142" t="str">
            <v>10B6,110A,110B,110C,110D</v>
          </cell>
          <cell r="E142">
            <v>168.583984375</v>
          </cell>
          <cell r="F142" t="str">
            <v>fdcgcgracad19p_20p</v>
          </cell>
          <cell r="G142" t="str">
            <v>076A,076B,076C,0E14,0E15,0E16,110E,110F,1110,1111,1112,1113,1114,1115,1116,1117,1118,1119,111A,111B,111C,111D,111E,111F,1120,1121,1122,1123,1124,1125,1126,1127,1128,1129,112A,112B,112C,112D,112E,112F,1130,1131,1132,1133,1134,11BF,11C0,11C1,11C2,11C3,11C4,11C5,11C6,11C7,11DD,11DE,11DF,11E0,11E1,11E2,1538,1539</v>
          </cell>
          <cell r="H142">
            <v>1992.44921875</v>
          </cell>
        </row>
        <row r="143">
          <cell r="C143" t="str">
            <v>fdcgcgracad20p</v>
          </cell>
          <cell r="D143" t="str">
            <v>10B7,1137,1138,1139,113A</v>
          </cell>
          <cell r="E143">
            <v>168.583984375</v>
          </cell>
        </row>
        <row r="144">
          <cell r="C144" t="str">
            <v>fdcgcgracad21p</v>
          </cell>
          <cell r="D144" t="str">
            <v>0B40,0B41,0B42,0B43,0B44,0B45,0B46,0B47,0B48,0B49,0B4A,0B4B,0B4C,0B4D,0B4E,0B4F</v>
          </cell>
          <cell r="E144">
            <v>539.46875</v>
          </cell>
          <cell r="F144" t="str">
            <v>fdcgcgracad21p_22p</v>
          </cell>
          <cell r="G144" t="str">
            <v>071B,071C,071D,071E,071F,0720,0721,0722,0723,0724,0725,0733,0734,0735,0736,0737,0B50,0B51,0B52,0B53,0B54,0B55,0B56,0E01,0E02,0E03</v>
          </cell>
          <cell r="H144">
            <v>778.64453125</v>
          </cell>
        </row>
        <row r="145">
          <cell r="C145" t="str">
            <v>fdcgcgracad22p</v>
          </cell>
          <cell r="D145" t="str">
            <v>0B57,0B58,0B59,0B5A,0B5B,0B5C,0B5D,0B5E</v>
          </cell>
          <cell r="E145">
            <v>269.734375</v>
          </cell>
        </row>
        <row r="146">
          <cell r="C146" t="str">
            <v>fdcgcgracad23p</v>
          </cell>
          <cell r="D146" t="str">
            <v>0C4E,0C4F,0C50,0C51,0C52,0C53,0C54,0C55</v>
          </cell>
          <cell r="E146">
            <v>269.734375</v>
          </cell>
          <cell r="F146" t="str">
            <v>fdcgcgracad23p_24p</v>
          </cell>
          <cell r="G146" t="str">
            <v>042F,0430,0431,0432,0433,0434,0435,0436,0437,0438,0439,043A,043B,043C,043D,0715,0716,0717,0718,0719,071A,0732,0738,0739,073A,073B,073C,073D,073E,0740,0741,0742,0743,0744,0745,0746,0747,0748,0749,0B31,0B32,0B33,0B34,0B35,0B36,0B37,0B38,0B39,0B3A,0B3B,0B3C,0B3D,0B3E,0B3F,0B5F,0B60,0B61,0B62,0B63,0B64,0B65,0B66,0B67,0B68,0B69,0B6A,0E08,0E09,0E0A,11E3,11E4,11E5,11E6,11E7,11E8</v>
          </cell>
          <cell r="H146">
            <v>2430.767578125</v>
          </cell>
          <cell r="O146" t="str">
            <v>fdcgcgracad23p_24p</v>
          </cell>
          <cell r="P146" t="str">
            <v>0C22,0C23,0C24,0C25,0C26,0C27,0C28,0C29,0C2A,0C2B,0C2C,0C2D,0C2E,0C2F,0C30</v>
          </cell>
          <cell r="Q146">
            <v>505.751953125</v>
          </cell>
        </row>
        <row r="147">
          <cell r="C147" t="str">
            <v>fdcgcgracad24p</v>
          </cell>
          <cell r="D147" t="str">
            <v>077B,077C,077D,077E,077F,0780,0781,0782</v>
          </cell>
          <cell r="E147">
            <v>269.734375</v>
          </cell>
        </row>
        <row r="148">
          <cell r="C148" t="str">
            <v>fdcgcgracad25p</v>
          </cell>
          <cell r="D148" t="str">
            <v>0B6B,0B6C,0B6D,0B6E,0B6F,0B70,0B71,0B72</v>
          </cell>
          <cell r="E148">
            <v>269.734375</v>
          </cell>
          <cell r="F148" t="str">
            <v>fdcgcgracad25p_26p</v>
          </cell>
          <cell r="G148" t="str">
            <v>0680,0681,0682,0683,0684,0685,0686,0687,0688,0726,0727,0728,0729,072A,072B,072C,072D,072E,072F,0730,0731,0750,0751,0752,0753,0754,0755,0756,0757,0758,0759,075A,075B,075C,075D,075E,075F,0760,0B73,0B74,0B75,0B76,0B77,0B78,0B79,0B7A,0B7B,0B7C,0B7D,0B7E,0B7F,0B80,0B81,0B82,0E04,0E05,0E06,0F60,0F61,0F62,0F63,0F64,0F65,0F66,0F67,0F68,0F69,0F6A,0F6B,0F6C,0F6D,0F6E,0F6F,0F70,0F71,0F72,0F73,0F74,0F75,0F76,0F77,0F78,0F79,0F7A,0F7B,0F7C,0F7D,0F7E,0F7F,0F80,0F81,0F82,0F83,0F84,0F85,0F86,0F87,0F88,0F89,0F8A,0F8B,0F8C,0F8D,0F8E,0F8F,0F90,0F91,0F92,0F93,0F94,0F95,0F96,0F97,0F98,0F99,0F9A,0F9B,0F9C,0F9D,0F9E,0F9F,0FA0,0FA1,0FA2,0FA3,0FA4,0FA5,0FA6,0FA7,0FA8,0FA9,11E9,11EA,11EB,11EC,11ED,11EE,11FB,11FC,11FD,11FE,11FF,1200,1201,1202,1203,1204,1205,1206,1207,1208,1209,120A,120B,120C,120D,120E,120F,1210,1211,1212,1213,1214,1215,1216,1217,1218,1219,121A,121B,121C,121D,121E,121F,1220,1221,1222,1223,1224,1225,1226,1227,1228,1229,122A,122B,122C,122D,122E,122F,1230,1231,1232,1233,1234,1235,1236,1237,1238,1239,123A,123B,123C,123D,123E,123F,1240,1241,1242,1243,1244,1245,1246,1247,1248,1249,124A,124B,124C,124D,124E,124F,151A,151B,151C,151D,151E,151F,1520,1521,1522,1523</v>
          </cell>
          <cell r="H148">
            <v>7703.23046875</v>
          </cell>
        </row>
        <row r="149">
          <cell r="C149" t="str">
            <v>fdcgcgracad26p</v>
          </cell>
          <cell r="D149" t="str">
            <v>0B83,0B84,0B85,0B86,0B87,0B88,0B89,0B8A</v>
          </cell>
          <cell r="E149">
            <v>269.734375</v>
          </cell>
        </row>
        <row r="150">
          <cell r="C150" t="str">
            <v>fdcgcgracad27p</v>
          </cell>
          <cell r="D150" t="str">
            <v>113D,113E,113F,1140</v>
          </cell>
          <cell r="E150">
            <v>134.8671875</v>
          </cell>
          <cell r="F150" t="str">
            <v>fdcgcgracad27p_28p</v>
          </cell>
          <cell r="G150" t="str">
            <v>0E17,0E18,0E19,1141,1142,1143,1144,1145,1146,1147,1148,1149,114A,114B,114C,114D,114E,114F,1150,1151,1152,1153,1154,1155,1156,1157,1158,1159,115A,115B,115C,115D,115E,115F,1160,1161,1162,1163,1164,1165,1166,1167,1168,1169,116A,116B,116C,116D,116E,116F,1170,1171,152F,1530,1531,154F,1550,1551,1552,1553,1554</v>
          </cell>
          <cell r="H150">
            <v>1958.732421875</v>
          </cell>
        </row>
        <row r="151">
          <cell r="C151" t="str">
            <v>fdcgcgracad28p</v>
          </cell>
          <cell r="D151" t="str">
            <v>1177,1178,1179,117A</v>
          </cell>
          <cell r="E151">
            <v>134.8671875</v>
          </cell>
        </row>
        <row r="152">
          <cell r="C152" t="str">
            <v>fdcgcgracad29p</v>
          </cell>
          <cell r="D152" t="str">
            <v>117D,117E,117F,1180</v>
          </cell>
          <cell r="E152">
            <v>134.8671875</v>
          </cell>
          <cell r="F152" t="str">
            <v>fdcgcgracad29p_30p</v>
          </cell>
          <cell r="G152" t="str">
            <v>0E1A,0E1B,0E1C,1181,1182,1183,1184,1185,1186,1187,1188,1189,118A,118B,118C,118D,118E,118F,1190,1191,1192,1193,1194,1195,1196,1197,1198,1199,119A,119B,119C,119D,119E,119F,11A0,11A1,11A2,11A3,11A4,11AD,11AE,11AF,11B0,11B1,11B2,1491,1492,1493,1494,1495,1496,1497,1498,1499,149A,149B,149C,149D,149E,149F,14A0,14A1,14A2,14A3,14A4,14A5,14A6,14A7,14A8,14A9,14AA,14AB,14AC,14AD,14AE,154C,154D,154E</v>
          </cell>
          <cell r="H152">
            <v>2531.91796875</v>
          </cell>
        </row>
        <row r="153">
          <cell r="C153" t="str">
            <v>fdcgcgracad30p</v>
          </cell>
          <cell r="D153" t="str">
            <v>11A7,11A8,11A9,11AA</v>
          </cell>
          <cell r="E153">
            <v>134.8671875</v>
          </cell>
        </row>
        <row r="154">
          <cell r="C154" t="str">
            <v>fdcgcgracad31p</v>
          </cell>
          <cell r="O154" t="str">
            <v>fdcgcgracad31p</v>
          </cell>
          <cell r="P154" t="str">
            <v>275E,275F,2760,2761,2762,327F</v>
          </cell>
          <cell r="Q154">
            <v>202.30078125</v>
          </cell>
          <cell r="R154" t="str">
            <v>fdcgcgracad31p_32p</v>
          </cell>
          <cell r="S154" t="str">
            <v>26EC,26ED,26EE,26EF,26F0,26F1,26F2,26F3,26F4,26F5,26F6,26F7,26F8,26F9,26FA,26FB,26FC,26FD,26FE,26FF,2700,2701,2702,2703,2704,2705,2706,2707,2708,2709,270A,270B,270C,270D,270E,270F,2710,2711,2712,2713,2714,2715,2716,2717,2718,2719,271A,271B,271C,271D,271E,271F,2720,2721,2722,2723,2724,2725,2726,2727,2728,2729,272A,272B,272C,272D,272E,272F,2730,2731,2732,2733,2734,2735,2736,2737,2738,2739,273A,273B,273C,273D,273E,273F,2740,2741,2742,2743,2744,2745,2746,2747,2748,2749,274A,274B,274C,274D,274E,274F,2750,2751,2752,2753,2754,2755,2756,2757,2758,2759,275A,275B,275C,275D,3153,3154,3155,3281,3282,3283,3284,3285,3286,3287,3288,3289,328A,328B,328C,328D,328E,328F,3290,3291,3292,3293,3364,3365,3366,3367,3368,3369,336A,336B,336C,336D,336E,336F,3370,3371,3372</v>
          </cell>
          <cell r="T154">
            <v>4993.244140625</v>
          </cell>
        </row>
        <row r="155">
          <cell r="C155" t="str">
            <v>fdcgcgracad32p</v>
          </cell>
          <cell r="O155" t="str">
            <v>fdcgcgracad32p</v>
          </cell>
          <cell r="P155" t="str">
            <v>1C8F,1C90,1C91,1C92,1C93,3280</v>
          </cell>
          <cell r="Q155">
            <v>202.30078125</v>
          </cell>
        </row>
        <row r="156">
          <cell r="C156" t="str">
            <v>fdcgcgracad33p_34p</v>
          </cell>
          <cell r="I156" t="str">
            <v>fdcgcgracad33p_34p</v>
          </cell>
          <cell r="J156" t="str">
            <v>0934,0935,0936,0937,0938,0939,093A,093B,093C,093D,093E,093F,0940,0941,0942,0943</v>
          </cell>
          <cell r="K156">
            <v>539.46875</v>
          </cell>
          <cell r="O156" t="str">
            <v>fdcgcgracad33p</v>
          </cell>
          <cell r="P156" t="str">
            <v>1C8A,1C8B,1C8C,1C8D,1C8E,3294</v>
          </cell>
          <cell r="Q156">
            <v>202.30078125</v>
          </cell>
          <cell r="R156" t="str">
            <v>fdcgcgracad33p_34p</v>
          </cell>
          <cell r="S156" t="str">
            <v>1C7A,1C7B,1C7C,1C7D,1C7E,1C7F,1C80,1C81,1C82,1C83,1C84,1C85,1C86,1C87,1C88,1C89,3156,3157,3158,3296,3297,3298,3299,329A,329B,329C,329D,329E,329F,32A0,32A1,32A2,32A3,32A4,32A5,32A6,32A7,32A8,32A9,32AA,32AB,32AC,32AD,32AE,32AF,32B0,32B1,32B2,32B3,3373,3374,3375,3376,3377,3378,3379,337A</v>
          </cell>
          <cell r="T156">
            <v>1823.865234375</v>
          </cell>
        </row>
        <row r="157">
          <cell r="C157" t="str">
            <v>fdcgcgracad34p</v>
          </cell>
          <cell r="O157" t="str">
            <v>fdcgcgracad34p</v>
          </cell>
          <cell r="P157" t="str">
            <v>2642,2643,2644,2645,2646,3295</v>
          </cell>
          <cell r="Q157">
            <v>202.30078125</v>
          </cell>
        </row>
        <row r="158">
          <cell r="C158" t="str">
            <v>fdcgcgrilaa01p</v>
          </cell>
          <cell r="D158" t="str">
            <v>0B19,0B1A,0B1B</v>
          </cell>
          <cell r="E158">
            <v>101.150390625</v>
          </cell>
          <cell r="F158" t="str">
            <v>fdcgcgrilaa01p_2p</v>
          </cell>
          <cell r="G158" t="str">
            <v>0BA0,0BA1,0BA2,0BA3,0BA4,0BA5,0BA6,0BA7,0BA8,0C59,0C5A,0C5B,0C5C,0C5D,0C5E,0C5F,0C60,0C61,0C62,0C63,0C64,0C65,0C66,0C67,0C68,0C69,0C6A,0C6B,0C6C,0C6D,0C6E,0C6F,0C70,0E1D</v>
          </cell>
          <cell r="H158">
            <v>1113.70703125</v>
          </cell>
        </row>
        <row r="159">
          <cell r="C159" t="str">
            <v>fdcgcgrilaa02p</v>
          </cell>
          <cell r="D159" t="str">
            <v>0B97,0B98,0B99</v>
          </cell>
          <cell r="E159">
            <v>101.150390625</v>
          </cell>
        </row>
        <row r="160">
          <cell r="C160" t="str">
            <v>fdcgcgrilaw01p</v>
          </cell>
          <cell r="D160" t="str">
            <v>0B9A,0B9B,0B9C</v>
          </cell>
          <cell r="E160">
            <v>101.150390625</v>
          </cell>
        </row>
        <row r="161">
          <cell r="C161" t="str">
            <v>fdcgcgrilaw02p</v>
          </cell>
          <cell r="D161" t="str">
            <v>0B9D,0B9E,0B9F</v>
          </cell>
          <cell r="E161">
            <v>101.150390625</v>
          </cell>
        </row>
        <row r="162">
          <cell r="C162" t="str">
            <v>fdcgcgsasaa02p</v>
          </cell>
          <cell r="D162" t="str">
            <v>0783,0784,0785,0786,0787,0788,0789,0F51,0F52,0F53</v>
          </cell>
          <cell r="E162">
            <v>337.16796875</v>
          </cell>
        </row>
        <row r="163">
          <cell r="C163" t="str">
            <v>fdcgcgsasaa03p</v>
          </cell>
          <cell r="D163" t="str">
            <v>0550,0551,0552,0553,0554,0555,0556,0557,0558,05B4,05B5,0689,068A,068B,068C,078A,078B,078C,078D,078E,078F,0790,0791,0792,0793,0794,0795,0796,0797,0798,0799,079A,079B,079C,079D,079E,079F,07A0,07A1,07A2,07A3,07A4,07A5,07A6,07A7,07A8,07A9,07AA,07AB,07AC,07AD,07AE,07AF,0F06,0F07,0F08,0F09,0F0A,0F0B,0F0C,0F0D,0F0E,0F0F,0F10,0F11,0F54,0F55,0F56,0FC4,0FC5,0FC6,0FC7,0FC8,0FC9,0FCA,0FCB,0FCC,0FCD,0FCE,0FCF,0FD0,0FD1,0FD2,0FD3,0FD4,0FD5,0FD6,0FD7,0FD8,0FD9,0FDA,0FDB,0FDC,0FDD,0FDE,0FDF,0FE0,0FE1,0FE2,0FE3,0FE4,0FE5,0FE6,0FE7,0FE8,0FE9,0FEA,0FEB,0FEC,0FED,0FEE,0FEF,0FF0,0FF1,0FF2,0FF3,0FF4,0FF5,0FF6,0FF7,0FF8,0FF9,0FFA,0FFB,0FFC,0FFD,0FFE,0FFF,1000,1001,1002,1003,1004,1005,1006,1007,1008,1009,100A,100B,100C,100D,100E,100F,1010,1011,1012,1013,1014,1015,1016,1017,1018,1019,101A,101B,101C,101D,101E,101F,1020,1021,1022,1023,1024,1025,1026,1027,1028,1029,102A,102B,102C,102D,102E,102F,1030,1031,1032,1033,126F,1270,1271,1272,1273,1274,1275,1276,1277,1278,1279,127A,127B,127C,127D,13A1,13A2,13A3,13A4,13A5,13A6,13A7,13A8,13A9,13AA,13AB</v>
          </cell>
          <cell r="E163">
            <v>6945.66015625</v>
          </cell>
        </row>
        <row r="164">
          <cell r="C164" t="str">
            <v>fdcgcgsasaw01p</v>
          </cell>
          <cell r="D164" t="str">
            <v>07B0,07B1,07B2,07B3,07B4,07B5,07B6,07B7,07B8,07B9,0F4E,0F4F,0F50</v>
          </cell>
          <cell r="E164">
            <v>438.318359375</v>
          </cell>
        </row>
        <row r="165">
          <cell r="C165" t="str">
            <v>fdcgcgswfla01p</v>
          </cell>
          <cell r="D165" t="str">
            <v>131E,131F,1320,1321,1322,1323</v>
          </cell>
          <cell r="E165">
            <v>202.30078125</v>
          </cell>
        </row>
        <row r="166">
          <cell r="C166" t="str">
            <v>fdcgcgswfla02p</v>
          </cell>
          <cell r="D166" t="str">
            <v>1360,1361,1362,1363,1364,1365</v>
          </cell>
          <cell r="E166">
            <v>202.30078125</v>
          </cell>
        </row>
        <row r="167">
          <cell r="C167" t="str">
            <v>fdcgcgtcola64p</v>
          </cell>
          <cell r="D167" t="str">
            <v>1366,1367,1368,1369,136A,136B,136C</v>
          </cell>
          <cell r="E167">
            <v>236.017578125</v>
          </cell>
          <cell r="F167" t="str">
            <v>fdcgcgtcola64p_74p</v>
          </cell>
          <cell r="G167" t="str">
            <v>0E0E,0E0F,0E10,0EFC,1374,1375,1376,1425,1426,1427</v>
          </cell>
          <cell r="H167">
            <v>239.17578125</v>
          </cell>
        </row>
        <row r="168">
          <cell r="C168" t="str">
            <v>fdcgcgtcola65p</v>
          </cell>
          <cell r="O168" t="str">
            <v>fdcgcgtcola65p</v>
          </cell>
          <cell r="P168" t="str">
            <v>053F,0543,0544,0545,0546,2789,278A,278B,278C</v>
          </cell>
          <cell r="Q168">
            <v>303.451171875</v>
          </cell>
          <cell r="R168" t="str">
            <v>fdcgcgtcola65p_75p</v>
          </cell>
          <cell r="S168" t="str">
            <v>0539,053A,053B,053C,053D,053E,0540,0541,0542,0801,0802,0803,2787,2788,2792</v>
          </cell>
          <cell r="T168">
            <v>407.759765625</v>
          </cell>
        </row>
        <row r="169">
          <cell r="C169" t="str">
            <v>fdcgcgtcola74p</v>
          </cell>
          <cell r="D169" t="str">
            <v>136D,136E,136F,1370,1371,1372,1373</v>
          </cell>
          <cell r="E169">
            <v>236.017578125</v>
          </cell>
        </row>
        <row r="170">
          <cell r="C170" t="str">
            <v>fdcgcgtcola75p</v>
          </cell>
          <cell r="O170" t="str">
            <v>fdcgcgtcola75p</v>
          </cell>
          <cell r="P170" t="str">
            <v>278D,278E,278F,2790,2791</v>
          </cell>
          <cell r="Q170">
            <v>168.583984375</v>
          </cell>
        </row>
        <row r="171">
          <cell r="C171" t="str">
            <v>fdcgcgtibla01p</v>
          </cell>
          <cell r="D171" t="str">
            <v>01FF,0200,0201,0202,0203,0204,0205,0BCA,0BCB,0BCC,1403,1404,1405,1406,1407,1408,1409,140A,140B,140C,140D,140E,140F,1410,1411,1412,1413,1414,1415,1416</v>
          </cell>
          <cell r="E171">
            <v>1011.50390625</v>
          </cell>
        </row>
        <row r="172">
          <cell r="C172" t="str">
            <v>fdcgcgtibla02p</v>
          </cell>
          <cell r="D172" t="str">
            <v>0229,022A,022B,022C,022D,022E,022F,0BF0,0BF1,0BF2</v>
          </cell>
          <cell r="E172">
            <v>337.16796875</v>
          </cell>
        </row>
        <row r="173">
          <cell r="C173" t="str">
            <v>fdcgcgtibla03p</v>
          </cell>
          <cell r="D173" t="str">
            <v>0253,0254,0255,0256,0257,0258,0259,0BE4,0BE5,0BE6</v>
          </cell>
          <cell r="E173">
            <v>337.16796875</v>
          </cell>
        </row>
        <row r="174">
          <cell r="C174" t="str">
            <v>fdcgcgtibla04p</v>
          </cell>
          <cell r="D174" t="str">
            <v>0276,0277,0278,0279,027A,027B,027C,0C05,0C06,0C07</v>
          </cell>
          <cell r="E174">
            <v>337.16796875</v>
          </cell>
        </row>
        <row r="175">
          <cell r="C175" t="str">
            <v>fdcgcgtibla05p</v>
          </cell>
          <cell r="D175" t="str">
            <v>0206,0207,0208,0209,020A,020B,020C,0BCD,0BCE,0BCF</v>
          </cell>
          <cell r="E175">
            <v>337.16796875</v>
          </cell>
        </row>
        <row r="176">
          <cell r="C176" t="str">
            <v>fdcgcgtibla06p</v>
          </cell>
          <cell r="D176" t="str">
            <v>0230,0231,0232,0233,0234,0235,0236,0BF3,0BF4,0BF5</v>
          </cell>
          <cell r="E176">
            <v>337.16796875</v>
          </cell>
        </row>
        <row r="177">
          <cell r="C177" t="str">
            <v>fdcgcgtibla07p</v>
          </cell>
          <cell r="D177" t="str">
            <v>025A,025B,025C,025D,025E,025F,0260,0BE7,0BE8,0BE9</v>
          </cell>
          <cell r="E177">
            <v>337.16796875</v>
          </cell>
        </row>
        <row r="178">
          <cell r="C178" t="str">
            <v>fdcgcgtibla08p</v>
          </cell>
          <cell r="D178" t="str">
            <v>027D,027E,027F,0280,0281,0282,0283,0C08,0C09,0C0A</v>
          </cell>
          <cell r="E178">
            <v>337.16796875</v>
          </cell>
        </row>
        <row r="179">
          <cell r="C179" t="str">
            <v>fdcgcgtibla09p</v>
          </cell>
          <cell r="D179" t="str">
            <v>020D,020E,020F,0210,0211,0212,0213,0BD0,0BD1,0BD2,0BD3,0BD4,0BD5,0BD6,0BD7,0BD8,0BD9,0BDA,0BDB,0BDC,0BDD,0EED,0EEE,0EEF,0EF0,0EF1,0EF2,0EF3,0EF4,0EF5,0EF6,0EF7,0EF8,0EF9,0EFA,0EFB</v>
          </cell>
          <cell r="E179">
            <v>1213.8046875</v>
          </cell>
        </row>
        <row r="180">
          <cell r="C180" t="str">
            <v>fdcgcgtibla10p</v>
          </cell>
          <cell r="D180" t="str">
            <v>0237,0238,0239,023A,023B,023C,023D,0BF6,0BF7,0BF8,0EEB,0EEC</v>
          </cell>
          <cell r="E180">
            <v>404.6015625</v>
          </cell>
        </row>
        <row r="181">
          <cell r="C181" t="str">
            <v>fdcgcgtibla11p</v>
          </cell>
          <cell r="D181" t="str">
            <v>0BEA,0BEB,0BEC,0C11,0C12,0C13,0C14,0C15,0C16,0F57,0F58,0F59,0F5A,0F5B,0F5C</v>
          </cell>
          <cell r="E181">
            <v>505.751953125</v>
          </cell>
        </row>
        <row r="182">
          <cell r="C182" t="str">
            <v>fdcgcgtibla12p</v>
          </cell>
          <cell r="D182" t="str">
            <v>0C0B,0C0C,0C0D,0C17,0C18,0C19,0C1A,0C1B,0C1C</v>
          </cell>
          <cell r="E182">
            <v>303.451171875</v>
          </cell>
        </row>
        <row r="183">
          <cell r="C183" t="str">
            <v>fdcgcgtibla13p</v>
          </cell>
          <cell r="D183" t="str">
            <v>0BDE,0BDF,0BE0,0C1D,0C1E,0C1F,0C20,0C21,0C22</v>
          </cell>
          <cell r="E183">
            <v>303.451171875</v>
          </cell>
        </row>
        <row r="184">
          <cell r="C184" t="str">
            <v>fdcgcgtibla14p</v>
          </cell>
          <cell r="D184" t="str">
            <v>0BF9,0BFA,0BFB,0C23,0C24,0C25,0C26,0C27,0C28</v>
          </cell>
          <cell r="E184">
            <v>303.451171875</v>
          </cell>
        </row>
        <row r="185">
          <cell r="C185" t="str">
            <v>fdcgcgtibla15p</v>
          </cell>
          <cell r="D185" t="str">
            <v>0BED,0BEE,0BEF,0C29,0C2A,0C2B,0C2C,0C2D,0C2E</v>
          </cell>
          <cell r="E185">
            <v>303.451171875</v>
          </cell>
        </row>
        <row r="186">
          <cell r="C186" t="str">
            <v>fdcgcgtibla16p</v>
          </cell>
          <cell r="D186" t="str">
            <v>0C0E,0C0F,0C10,0C2F,0C30,0C31,0C32,0C33,0C34</v>
          </cell>
          <cell r="E186">
            <v>303.451171875</v>
          </cell>
        </row>
        <row r="187">
          <cell r="C187" t="str">
            <v>fdcgcgtibla17p</v>
          </cell>
          <cell r="D187" t="str">
            <v>0BE1,0BE2,0BE3,0BFD,0C01,0C02,0C03,0C04,0C35,0C36,0C37,0C38,0C39,0C3A,0C3B,0DCD,0DD7,0DD8,0DD9,0DDA,0DDB,0DDC,0DDD,0DDE,0DDF,0DE0,0DE1,0DE2,0DE3,0DE4,0DE5,0DE6,0DE7,0DE8,0DE9,0DEA,0DEB,0DEC,0DED,0DEE,0DEF,0DF0,0DF1,0DF2,0DF3,1417,1418,1419,141A,141B,141C,141D,141E</v>
          </cell>
          <cell r="E187">
            <v>1786.990234375</v>
          </cell>
        </row>
        <row r="188">
          <cell r="C188" t="str">
            <v>fdcgcgtibla18p</v>
          </cell>
          <cell r="D188" t="str">
            <v>0BFC,0BFE,0BFF,0C00,0C3C,0C3D,0C3E,0C3F,0C40,0DCB,0DCC</v>
          </cell>
          <cell r="E188">
            <v>370.884765625</v>
          </cell>
        </row>
        <row r="189">
          <cell r="C189" t="str">
            <v>fdcgcgtibla21p</v>
          </cell>
          <cell r="O189" t="str">
            <v>fdcgcgtibla21p</v>
          </cell>
          <cell r="P189" t="str">
            <v>29DF,29E0,29E1,29E2,29E3,29E4</v>
          </cell>
          <cell r="Q189">
            <v>202.30078125</v>
          </cell>
        </row>
        <row r="190">
          <cell r="C190" t="str">
            <v>fdcgcgtibla22p</v>
          </cell>
          <cell r="I190" t="str">
            <v>fdcgcgtibla22p</v>
          </cell>
          <cell r="J190" t="str">
            <v>0B46,0B47,0B48,0B49,0B4A,0B4B,0B4C,0B4D</v>
          </cell>
          <cell r="K190">
            <v>269.734375</v>
          </cell>
          <cell r="O190" t="str">
            <v>fdcgcgtibla22p</v>
          </cell>
          <cell r="P190" t="str">
            <v>29EB,29EC,29ED,29EE,29EF,29F0</v>
          </cell>
          <cell r="Q190">
            <v>202.30078125</v>
          </cell>
        </row>
        <row r="191">
          <cell r="C191" t="str">
            <v>fdcgcgtibla29p</v>
          </cell>
          <cell r="O191" t="str">
            <v>fdcgcgtibla29p</v>
          </cell>
          <cell r="P191" t="str">
            <v>29E5,29E6,29E7,29E8,29E9,29EA</v>
          </cell>
          <cell r="Q191">
            <v>202.30078125</v>
          </cell>
        </row>
        <row r="192">
          <cell r="C192" t="str">
            <v>fdcgcgtibla30p</v>
          </cell>
          <cell r="I192" t="str">
            <v>fdcgcgtibla30p</v>
          </cell>
          <cell r="J192" t="str">
            <v>0B4E,0B4F,0B50,0B51,0B52,0B53,0B54,0B55</v>
          </cell>
          <cell r="K192">
            <v>269.734375</v>
          </cell>
          <cell r="O192" t="str">
            <v>fdcgcgtibla30p</v>
          </cell>
          <cell r="P192" t="str">
            <v>29F1,29F2,29F3,29F4,29F5,29F6</v>
          </cell>
          <cell r="Q192">
            <v>202.30078125</v>
          </cell>
        </row>
        <row r="193">
          <cell r="C193" t="str">
            <v>fdcgcgtibla61p</v>
          </cell>
          <cell r="D193" t="str">
            <v>01EA,01EB,01EC,01ED,01EE</v>
          </cell>
          <cell r="E193">
            <v>168.583984375</v>
          </cell>
          <cell r="F193" t="str">
            <v>fdcgcgtibla61_71p</v>
          </cell>
          <cell r="G193" t="str">
            <v>01EF,01F0,0219,021A,0A50,0A51,0A52,0BA9,0BAA,0BAB,0BAC,0BAD,0BAE,0BAF,0BB0,0BB1,0BB2,0BB3,103A,103B,148E</v>
          </cell>
          <cell r="H193">
            <v>610.060546875</v>
          </cell>
        </row>
        <row r="194">
          <cell r="C194" t="str">
            <v>fdcgcgtibla62p</v>
          </cell>
          <cell r="D194" t="str">
            <v>01F1,01F2,01F3,01F4,01F5,1428</v>
          </cell>
          <cell r="E194">
            <v>202.30078125</v>
          </cell>
          <cell r="F194" t="str">
            <v>fdcgcgtibla62_72p</v>
          </cell>
          <cell r="G194" t="str">
            <v>01F6,01F7,0220,0221,0A53,0A54,0A55,0BB4,0BB5,0BB6,0BB7,0BB8,0BB9,0BBA,0BBB,0BBC,0BBD,0BBE</v>
          </cell>
          <cell r="H194">
            <v>508.91015625</v>
          </cell>
        </row>
        <row r="195">
          <cell r="C195" t="str">
            <v>fdcgcgtibla63p</v>
          </cell>
          <cell r="D195" t="str">
            <v>0245,0246,0247,0248,0249</v>
          </cell>
          <cell r="E195">
            <v>168.583984375</v>
          </cell>
          <cell r="F195" t="str">
            <v>fdcgcgtibla63_73p</v>
          </cell>
          <cell r="G195" t="str">
            <v>024A,024B,026D,026E,141F,1420,1421,1422,1423,1424</v>
          </cell>
          <cell r="H195">
            <v>337.16796875</v>
          </cell>
        </row>
        <row r="196">
          <cell r="C196" t="str">
            <v>fdcgcgtibla71p</v>
          </cell>
          <cell r="D196" t="str">
            <v>0214,0215,0216,0217,0218</v>
          </cell>
          <cell r="E196">
            <v>168.583984375</v>
          </cell>
        </row>
        <row r="197">
          <cell r="C197" t="str">
            <v>fdcgcgtibla72p</v>
          </cell>
          <cell r="D197" t="str">
            <v>021B,021C,021D,021E,021F</v>
          </cell>
          <cell r="E197">
            <v>168.583984375</v>
          </cell>
        </row>
        <row r="198">
          <cell r="C198" t="str">
            <v>fdcgcgtibla73p</v>
          </cell>
          <cell r="D198" t="str">
            <v>0268,0269,026A,026B,026C</v>
          </cell>
          <cell r="E198">
            <v>168.583984375</v>
          </cell>
        </row>
        <row r="199">
          <cell r="C199" t="str">
            <v>fdcgcgtibla81p</v>
          </cell>
          <cell r="D199" t="str">
            <v>023E,023F,0240,0241,0242</v>
          </cell>
          <cell r="E199">
            <v>168.583984375</v>
          </cell>
          <cell r="F199" t="str">
            <v>fdcgcgtibla81_91p</v>
          </cell>
          <cell r="G199" t="str">
            <v>0243,0244,0266,0267,0A56,0A57,0A58,0BBF,0BC0,0BC1,0BC2,0BC3,0BC4,0BC5,0BC6,0BC7,0BC8,0BC9,103C,103D,148F</v>
          </cell>
          <cell r="H199">
            <v>610.060546875</v>
          </cell>
        </row>
        <row r="200">
          <cell r="C200" t="str">
            <v>fdcgcgtibla91p</v>
          </cell>
          <cell r="D200" t="str">
            <v>0261,0262,0263,0264,0265,103E,103F,1040,1041,1042,1043,1044,1045,1046,1047</v>
          </cell>
          <cell r="E200">
            <v>505.751953125</v>
          </cell>
        </row>
        <row r="201">
          <cell r="C201" t="str">
            <v>fdcgcgticad01p</v>
          </cell>
          <cell r="D201" t="str">
            <v>06F3,06F4,06F5,06F6</v>
          </cell>
          <cell r="E201">
            <v>134.8671875</v>
          </cell>
          <cell r="F201" t="str">
            <v>fdcgcgticad01p_2p</v>
          </cell>
          <cell r="G201" t="str">
            <v>06F7,06F8,06F9,06FA,06FB,06FC,06FD,06FE,06FF,0700,0701,0702,0703,0704,0705,0706,0707,0708,0709,070A,070B,070C,070D,070E,070F,0761,0762,0763,0764,0765,0766,0767,0768,0769,0E07</v>
          </cell>
          <cell r="H201">
            <v>1147.423828125</v>
          </cell>
        </row>
        <row r="202">
          <cell r="C202" t="str">
            <v>fdcgcgticad02p</v>
          </cell>
          <cell r="D202" t="str">
            <v>0710,0711,0712,0713</v>
          </cell>
          <cell r="E202">
            <v>134.8671875</v>
          </cell>
        </row>
        <row r="203">
          <cell r="C203" t="str">
            <v>fdcgdsexcwa01c_02c</v>
          </cell>
          <cell r="D203" t="str">
            <v>01C8,01C9,01CA,01CB,01CC,01CD,01CE,01CF,01D0</v>
          </cell>
          <cell r="E203">
            <v>303.451171875</v>
          </cell>
        </row>
        <row r="204">
          <cell r="C204" t="str">
            <v>fdcgdsgwywa01c_02c</v>
          </cell>
          <cell r="D204" t="str">
            <v>01BE,01BF,01C0,01C1,01C2,01C3,01C4,01C5,01C6,01C7</v>
          </cell>
          <cell r="E204">
            <v>337.16796875</v>
          </cell>
        </row>
        <row r="205">
          <cell r="C205" t="str">
            <v>fdcicgwc001n01p_02p</v>
          </cell>
          <cell r="D205" t="str">
            <v>01D1,01D2,01D3,01D4,01D5,01D6,01D7,01D8,01D9,01DA,01DB,01DC,01DD,01DE,01DF,01E0,01E1</v>
          </cell>
          <cell r="E205">
            <v>573.185546875</v>
          </cell>
        </row>
        <row r="206">
          <cell r="C206" t="str">
            <v>tigcgcd1ffp</v>
          </cell>
          <cell r="O206" t="str">
            <v>tigcgcd1ffp</v>
          </cell>
          <cell r="P206" t="str">
            <v>0891,0892,0893,0894,0895,0896,0897</v>
          </cell>
          <cell r="Q206">
            <v>236.017578125</v>
          </cell>
        </row>
        <row r="207">
          <cell r="C207" t="str">
            <v>tigcgcd1ffp_fdcgcgcrisa01p</v>
          </cell>
          <cell r="D207" t="str">
            <v>0345,0346,0347,0348,0349,034A,034B,034C,034D,034E,034F,0350,0351</v>
          </cell>
          <cell r="E207">
            <v>438.318359375</v>
          </cell>
        </row>
        <row r="208">
          <cell r="C208" t="str">
            <v>tigcgcd1ffp_fdcgcgdwhsa01p</v>
          </cell>
          <cell r="D208" t="str">
            <v>035F,0360,0361,0362,0363,0364,0365,0366,0367,0368,0369,036A</v>
          </cell>
          <cell r="E208">
            <v>404.6015625</v>
          </cell>
        </row>
        <row r="209">
          <cell r="C209" t="str">
            <v>tigcgcd1ffp_fdcgcgnavsa01p</v>
          </cell>
          <cell r="D209" t="str">
            <v>0372,0373,0374,0375,0376,0377,0378,0379,037A,037B,037C,037D,037E</v>
          </cell>
          <cell r="E209">
            <v>438.318359375</v>
          </cell>
        </row>
        <row r="210">
          <cell r="C210" t="str">
            <v>tigcgcd1ffp_fdcgcgoscsa02p</v>
          </cell>
          <cell r="D210" t="str">
            <v>036B,036C,036D,036E,036F,0370,0371</v>
          </cell>
          <cell r="E210">
            <v>236.017578125</v>
          </cell>
        </row>
        <row r="211">
          <cell r="C211" t="str">
            <v>tigcgcd1ffp_fdcgcgpmgsa01p</v>
          </cell>
          <cell r="D211" t="str">
            <v>0387,0388,0389,038A,038B,038C,038D</v>
          </cell>
          <cell r="E211">
            <v>236.017578125</v>
          </cell>
        </row>
        <row r="212">
          <cell r="C212" t="str">
            <v>tigcgcd2ffp</v>
          </cell>
          <cell r="O212" t="str">
            <v>tigcgcd2ffp</v>
          </cell>
          <cell r="P212" t="str">
            <v>0898,0899,089A,089B,089C,089D,089E</v>
          </cell>
          <cell r="Q212">
            <v>236.017578125</v>
          </cell>
          <cell r="R212" t="str">
            <v>tigcgcd2ffp_fdcctiwlya01p</v>
          </cell>
          <cell r="S212" t="str">
            <v>07D0,07D1,07D2,07D3</v>
          </cell>
          <cell r="T212">
            <v>134.8671875</v>
          </cell>
        </row>
        <row r="213">
          <cell r="C213" t="str">
            <v>tigcgcd2ffp_fdcgcgcmssa01p</v>
          </cell>
          <cell r="D213" t="str">
            <v>0DA0,0DA1,0DA2,0DA3,0DA4,0DA5,0DA6,0DA7</v>
          </cell>
          <cell r="E213">
            <v>269.734375</v>
          </cell>
        </row>
        <row r="214">
          <cell r="C214" t="str">
            <v>tigcgcd2ffp_fdcgcgcrisa02p</v>
          </cell>
          <cell r="D214" t="str">
            <v>0352,0353,0354,0355,0356,0357,0358,0359,035A,035B,035C,035D,035E</v>
          </cell>
          <cell r="E214">
            <v>438.318359375</v>
          </cell>
        </row>
        <row r="215">
          <cell r="C215" t="str">
            <v>tigcgcd2ffp_fdcgcgoscsa01p</v>
          </cell>
          <cell r="D215" t="str">
            <v>037F,0380,0381,0382,0383,0384,0385,0386</v>
          </cell>
          <cell r="E215">
            <v>269.734375</v>
          </cell>
        </row>
        <row r="216">
          <cell r="C216" t="str">
            <v>tigcgcd2ffp_fdcgcgpmgsa02p</v>
          </cell>
          <cell r="D216" t="str">
            <v>038E,038F,0390,0391,0392,0393,0394</v>
          </cell>
          <cell r="E216">
            <v>236.017578125</v>
          </cell>
        </row>
        <row r="217">
          <cell r="C217" t="str">
            <v>tinbubm2700ffp-1_ffp-2</v>
          </cell>
          <cell r="D217" t="str">
            <v>01A0,01A1,01A2,01A3,01A4,01A5,01A6,01A7,01A8,01A9,01AA,01AB,01AC,01AD,01AE,01AF,01B0,01B1,01B2,01B3,01B4,01B5,01B6,01B7,01B8,01B9,01BA,01BB,01BC,01BD,0714,0F12,0F13,0F14,0F15,0F16,0F17,0F18,0F19,0F1A,0F1B,0F1C,0F1D,0F1E,0F1F,0F20,0F21,0F22,0F23,0F24,0F25,0F26,0F27,0F28,0F29,0F2A,0F2B,0F2C,0F2D,0F2E,0F2F,0F30,0F31,0F32,0F33,0F34,0F35,0F36,0F37,0F38,0F39,0F3A,0F3B,0F3C,0F3D,0F3E,0F3F,0F40,0F41,0F42,0F43,0F44,0F45,0F46,0F47,0F48,0F49,0F4A,0F4B,0F4C,0F4D</v>
          </cell>
          <cell r="E217">
            <v>3068.228515625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fdcctiffnaa21p</v>
          </cell>
          <cell r="B2" t="str">
            <v>01E2,01E3,0DD1,0DD2</v>
          </cell>
          <cell r="C2">
            <v>134.8671875</v>
          </cell>
        </row>
        <row r="3">
          <cell r="A3" t="str">
            <v>fdcctiffnaa22p</v>
          </cell>
          <cell r="B3" t="str">
            <v>01E4,01E5,0DD4</v>
          </cell>
          <cell r="C3">
            <v>101.150390625</v>
          </cell>
        </row>
        <row r="4">
          <cell r="A4" t="str">
            <v>fdcctiffnaa31p</v>
          </cell>
          <cell r="B4" t="str">
            <v>01E6,01E7,0DD5,0DD6</v>
          </cell>
          <cell r="C4">
            <v>134.8671875</v>
          </cell>
        </row>
        <row r="5">
          <cell r="A5" t="str">
            <v>fdcctiffnaa32p</v>
          </cell>
          <cell r="B5" t="str">
            <v>01E8,01E9,0DD3</v>
          </cell>
          <cell r="C5">
            <v>101.150390625</v>
          </cell>
        </row>
        <row r="6">
          <cell r="A6" t="str">
            <v>fdcctiffnwd21p_31p</v>
          </cell>
          <cell r="B6" t="str">
            <v>13B0,13B1,13BC,13BF,13C2,13C5,13C8,13CB,13CE,13D1,13D4,13D7,13DA,13DD,13E0,13E3,13E6,13E9,13EC,13EF,13F2,13F5,13F6,13F7,13F8,13F9,13FA,13FB,13FC,13FD,13FE,13FF,1400,1401,1402</v>
          </cell>
          <cell r="C6">
            <v>2396.0166015625</v>
          </cell>
        </row>
        <row r="7">
          <cell r="A7" t="str">
            <v>fdcctitwsaa01p</v>
          </cell>
          <cell r="B7" t="str">
            <v>0617,0618,0619</v>
          </cell>
          <cell r="C7">
            <v>101.150390625</v>
          </cell>
        </row>
        <row r="8">
          <cell r="A8" t="str">
            <v>fdcctitwsaa02p</v>
          </cell>
          <cell r="B8" t="str">
            <v>061E,061F,0620</v>
          </cell>
          <cell r="C8">
            <v>101.150390625</v>
          </cell>
        </row>
        <row r="9">
          <cell r="A9" t="str">
            <v>fdcgcgacsaa01p</v>
          </cell>
          <cell r="B9" t="str">
            <v>0519,051A,051B,051F,0520,0521,0522,0523,0524</v>
          </cell>
          <cell r="C9">
            <v>303.451171875</v>
          </cell>
        </row>
        <row r="10">
          <cell r="A10" t="str">
            <v>fdcgcgacsaa02p</v>
          </cell>
          <cell r="B10" t="str">
            <v>0514,0515,0516,0517,0518,05F3</v>
          </cell>
          <cell r="C10">
            <v>202.30078125</v>
          </cell>
        </row>
        <row r="11">
          <cell r="A11" t="str">
            <v>fdcgcgacsaw01p</v>
          </cell>
          <cell r="B11" t="str">
            <v>052A,052B,052C,052D,052E,052F</v>
          </cell>
          <cell r="C11">
            <v>202.30078125</v>
          </cell>
        </row>
        <row r="12">
          <cell r="A12" t="str">
            <v>fdcgcgacsaw02p</v>
          </cell>
          <cell r="B12" t="str">
            <v>0535,0536,0537,0538</v>
          </cell>
          <cell r="C12">
            <v>134.8671875</v>
          </cell>
        </row>
        <row r="13">
          <cell r="A13" t="str">
            <v>fdcgcgad001c01p</v>
          </cell>
          <cell r="B13" t="str">
            <v>059A,059B,059C,059D,059E</v>
          </cell>
          <cell r="C13">
            <v>168.583984375</v>
          </cell>
        </row>
        <row r="14">
          <cell r="A14" t="str">
            <v>fdcgcgad001c02p</v>
          </cell>
          <cell r="B14" t="str">
            <v>0395,0396,0397,0398</v>
          </cell>
          <cell r="C14">
            <v>134.8671875</v>
          </cell>
        </row>
        <row r="15">
          <cell r="A15" t="str">
            <v>fdcgcgamlaa01p</v>
          </cell>
          <cell r="B15" t="str">
            <v>02EB,02EC,02ED,02EE,02EF,02F0,02F1,02F2,02F3,02F4,02F5,02F6,02F7,02F8,02F9,02FA,02FB,02FC,02FD,02FE,02FF,0300,0301,0302,0303,0304,0C4B</v>
          </cell>
          <cell r="C15">
            <v>910.353515625</v>
          </cell>
        </row>
        <row r="16">
          <cell r="A16" t="str">
            <v>fdcgcgamlad01p</v>
          </cell>
          <cell r="B16" t="str">
            <v>043E,043F,0440,0441,0442,0443,0444,0445,0446,05FC,0621,0622,0623,0624,0625,0626,0627,0628,0629,062A,062B,062C,062D,062E,062F,0630,0631,0632,0633,0634,0635,0636,0637,0638,0639,063A,063B,063C,063D,063E,063F,0640,0641,0642,0643,0644,0645,0646,0647,0648,0649,064A,064B,064C,064D,064E,064F,0650,0651,0652,0653,0654,0655,0656,0657,0658,0659,065A,065B,065C,065D,065E,065F,0660,0661,0662,0663,0664,0665,0666,0667,0668,0669,066A,066B,066C,066D,066E,066F,0670,0671,0672,0673,0674,0675,0676,0677,0678,0679,067A,067B,067C,067D,067E,067F</v>
          </cell>
          <cell r="C16">
            <v>3540.263671875</v>
          </cell>
        </row>
        <row r="17">
          <cell r="A17" t="str">
            <v>fdcgcgatlla01u</v>
          </cell>
        </row>
        <row r="18">
          <cell r="A18" t="str">
            <v>fdcgcgatlld01u</v>
          </cell>
        </row>
        <row r="19">
          <cell r="A19" t="str">
            <v>fdcgcgblzaa01p</v>
          </cell>
          <cell r="B19" t="str">
            <v>05BA,05BB,05BC,05BD,05BE,05BF,05C0,0C41</v>
          </cell>
          <cell r="C19">
            <v>269.734375</v>
          </cell>
        </row>
        <row r="20">
          <cell r="A20" t="str">
            <v>fdcgcgboxaa01p</v>
          </cell>
          <cell r="B20" t="str">
            <v>07C2,07C3,07CC,07CD,07CE,07CF</v>
          </cell>
          <cell r="C20">
            <v>202.30078125</v>
          </cell>
        </row>
        <row r="21">
          <cell r="A21" t="str">
            <v>fdcgcgboxaa02p</v>
          </cell>
          <cell r="B21" t="str">
            <v>07C4,07C5,07D2,07D3,07D4,07D5</v>
          </cell>
          <cell r="C21">
            <v>202.30078125</v>
          </cell>
        </row>
        <row r="22">
          <cell r="A22" t="str">
            <v>fdcgcgcdela01p</v>
          </cell>
          <cell r="B22" t="str">
            <v>1300,1301,1302,1303,1304,1305,1561,1562</v>
          </cell>
          <cell r="C22">
            <v>269.734375</v>
          </cell>
        </row>
        <row r="23">
          <cell r="A23" t="str">
            <v>fdcgcgcdela02p</v>
          </cell>
          <cell r="B23" t="str">
            <v>1342,1343,1344,1345,1346,1347,1563,1564</v>
          </cell>
          <cell r="C23">
            <v>269.734375</v>
          </cell>
        </row>
        <row r="24">
          <cell r="A24" t="str">
            <v>fdcgcgclmla01p</v>
          </cell>
          <cell r="B24" t="str">
            <v>1306,1307,1308,1309,130A,130B,130C,130D,130E,130F,1310,1311</v>
          </cell>
          <cell r="C24">
            <v>404.6015625</v>
          </cell>
        </row>
        <row r="25">
          <cell r="A25" t="str">
            <v>fdcgcgclmla02p</v>
          </cell>
          <cell r="B25" t="str">
            <v>1348,1349,134A,134B,134C,134D,134E,134F,1350,1351,1352,1353</v>
          </cell>
          <cell r="C25">
            <v>404.6015625</v>
          </cell>
        </row>
        <row r="26">
          <cell r="A26" t="str">
            <v>fdcgcgcmraa01p</v>
          </cell>
          <cell r="B26" t="str">
            <v>0AAD,0AAE,0AAF,0AB0</v>
          </cell>
          <cell r="C26">
            <v>134.8671875</v>
          </cell>
        </row>
        <row r="27">
          <cell r="A27" t="str">
            <v>fdcgcgcmraa02p</v>
          </cell>
          <cell r="B27" t="str">
            <v>0AD1,0AD2,0AD3,0AD4</v>
          </cell>
          <cell r="C27">
            <v>134.8671875</v>
          </cell>
        </row>
        <row r="28">
          <cell r="A28" t="str">
            <v>fdcgcgcmrla01p</v>
          </cell>
          <cell r="B28" t="str">
            <v>1318,1319,131A,131B,131C,131D</v>
          </cell>
          <cell r="C28">
            <v>202.30078125</v>
          </cell>
        </row>
        <row r="29">
          <cell r="A29" t="str">
            <v>fdcgcgcmrla02p</v>
          </cell>
          <cell r="B29" t="str">
            <v>135A,135B,135C,135D,135E,135F</v>
          </cell>
          <cell r="C29">
            <v>202.30078125</v>
          </cell>
        </row>
        <row r="30">
          <cell r="A30" t="str">
            <v>fdcgcgcmrla03p</v>
          </cell>
          <cell r="B30" t="str">
            <v>0447,0448,0449,044A,044B,044C,044D,044E,044F,0450,0451,0452,1488,1489,148A,148B,148C,148D</v>
          </cell>
          <cell r="C30">
            <v>606.90234375</v>
          </cell>
        </row>
        <row r="31">
          <cell r="A31" t="str">
            <v>fdcgcgcmrla04p</v>
          </cell>
          <cell r="B31" t="str">
            <v>0443,0444,0445,0446,0447,0448,0449,044A,044B,044C,044D,044E,044F,0450,0451,0452,0453,0454,0455,0456,0457,0458,0459,045A,045B,045C,045D,045E,146A,146B,146C,146D,146E,146F</v>
          </cell>
          <cell r="C31">
            <v>1146.37109375</v>
          </cell>
        </row>
        <row r="32">
          <cell r="A32" t="str">
            <v>fdcgcgcpldbc01p</v>
          </cell>
          <cell r="B32" t="str">
            <v>0491,0492,0493,0494,0495,0496,0497,0498,0499,049A,049B,049C,049D,049E,049F,04A0</v>
          </cell>
          <cell r="C32">
            <v>539.46875</v>
          </cell>
        </row>
        <row r="33">
          <cell r="A33" t="str">
            <v>fdcgcgcpldbc02p</v>
          </cell>
          <cell r="B33" t="str">
            <v>032F,0330,0331,0332,0333,0334,0335,0336,0337,0338,0339,033A,033B,033C,033D,033E,033F,0340,0341,0342,04A1,04A2,04A3,04A4,04A5,04A6,04A7,04A8,04A9,04AA,04AB,04AC,04AD,04AE,04AF,04B0,04B1,04B2,04B3,04B4,04B5,04B6,04B7,04B8,04B9,04BA,04BB,04BC</v>
          </cell>
          <cell r="C33">
            <v>1618.40625</v>
          </cell>
        </row>
        <row r="34">
          <cell r="A34" t="str">
            <v>fdcgcgdbcad01p</v>
          </cell>
          <cell r="B34" t="str">
            <v>0540,0541,0546,0547,0548</v>
          </cell>
          <cell r="C34">
            <v>168.583984375</v>
          </cell>
        </row>
        <row r="35">
          <cell r="A35" t="str">
            <v>fdcgcgdbcad02p</v>
          </cell>
          <cell r="B35" t="str">
            <v>0542,0543,054B,054C,054D</v>
          </cell>
          <cell r="C35">
            <v>168.583984375</v>
          </cell>
        </row>
        <row r="36">
          <cell r="A36" t="str">
            <v>fdcgcgdbcsd01p</v>
          </cell>
          <cell r="B36" t="str">
            <v>0C4C,0D9C,0D9D</v>
          </cell>
          <cell r="C36">
            <v>101.150390625</v>
          </cell>
        </row>
        <row r="37">
          <cell r="A37" t="str">
            <v>fdcgcgdbcsd02p</v>
          </cell>
          <cell r="B37" t="str">
            <v>0C4D,0D9E,0D9F</v>
          </cell>
          <cell r="C37">
            <v>101.150390625</v>
          </cell>
        </row>
        <row r="38">
          <cell r="A38" t="str">
            <v>fdcgcgdtgad14p</v>
          </cell>
        </row>
        <row r="39">
          <cell r="A39" t="str">
            <v>fdcgcgdtgad16p</v>
          </cell>
        </row>
        <row r="40">
          <cell r="A40" t="str">
            <v>fdcgcgdtgad18p</v>
          </cell>
          <cell r="B40" t="str">
            <v>13B2,13B3,13B4</v>
          </cell>
          <cell r="C40">
            <v>3.158203125</v>
          </cell>
        </row>
        <row r="41">
          <cell r="A41" t="str">
            <v>fdcgcgdtgad20p</v>
          </cell>
          <cell r="B41" t="str">
            <v>13B5,13B6,13B7</v>
          </cell>
          <cell r="C41">
            <v>3.158203125</v>
          </cell>
        </row>
        <row r="42">
          <cell r="A42" t="str">
            <v>fdcgcgdtgad22p</v>
          </cell>
        </row>
        <row r="43">
          <cell r="A43" t="str">
            <v>fdcgcgdtgad24p</v>
          </cell>
        </row>
        <row r="44">
          <cell r="A44" t="str">
            <v>fdcgcgdtgad26p</v>
          </cell>
        </row>
        <row r="45">
          <cell r="A45" t="str">
            <v>fdcgcgdtgad28p</v>
          </cell>
          <cell r="B45" t="str">
            <v>13B8,13B9,13BA</v>
          </cell>
          <cell r="C45">
            <v>3.158203125</v>
          </cell>
        </row>
        <row r="46">
          <cell r="A46" t="str">
            <v>fdcgcgdtgad30p</v>
          </cell>
          <cell r="B46" t="str">
            <v>13BB,1442,1443</v>
          </cell>
          <cell r="C46">
            <v>3.158203125</v>
          </cell>
        </row>
        <row r="47">
          <cell r="A47" t="str">
            <v>fdcgcgdtgad61p</v>
          </cell>
        </row>
        <row r="48">
          <cell r="A48" t="str">
            <v>fdcgcgdtgad62p</v>
          </cell>
        </row>
        <row r="49">
          <cell r="A49" t="str">
            <v>fdcgcgeclla01p</v>
          </cell>
          <cell r="B49" t="str">
            <v>045F,0460,12EE,12EF,12F0,12F1,12F2,12F3</v>
          </cell>
          <cell r="C49">
            <v>269.734375</v>
          </cell>
        </row>
        <row r="50">
          <cell r="A50" t="str">
            <v>fdcgcgeclla02p</v>
          </cell>
          <cell r="B50" t="str">
            <v>0461,0462,1330,1331,1332,1333,1334,1335</v>
          </cell>
          <cell r="C50">
            <v>269.734375</v>
          </cell>
        </row>
        <row r="51">
          <cell r="A51" t="str">
            <v>fdcgcgeclla03p</v>
          </cell>
          <cell r="B51" t="str">
            <v>0463,0464,12F4,12F5,12F6,12F7,12F8,12F9</v>
          </cell>
          <cell r="C51">
            <v>269.734375</v>
          </cell>
        </row>
        <row r="52">
          <cell r="A52" t="str">
            <v>fdcgcgeclla04p</v>
          </cell>
          <cell r="B52" t="str">
            <v>0465,0466,1336,1337,1338,1339,133A,133B</v>
          </cell>
          <cell r="C52">
            <v>269.734375</v>
          </cell>
        </row>
        <row r="53">
          <cell r="A53" t="str">
            <v>fdcgcgeclla05p</v>
          </cell>
          <cell r="B53" t="str">
            <v>147C,147D,147E,147F,1480,1481</v>
          </cell>
          <cell r="C53">
            <v>202.30078125</v>
          </cell>
        </row>
        <row r="54">
          <cell r="A54" t="str">
            <v>fdcgcgeclla06p</v>
          </cell>
          <cell r="B54" t="str">
            <v>145E,145F,1460,1461,1462,1463</v>
          </cell>
          <cell r="C54">
            <v>202.30078125</v>
          </cell>
        </row>
        <row r="55">
          <cell r="A55" t="str">
            <v>fdcgcgeclla07p</v>
          </cell>
          <cell r="B55" t="str">
            <v>0467,0468,12FA,12FB,12FC,12FD,12FE,12FF</v>
          </cell>
          <cell r="C55">
            <v>269.734375</v>
          </cell>
        </row>
        <row r="56">
          <cell r="A56" t="str">
            <v>fdcgcgeclla08p</v>
          </cell>
          <cell r="B56" t="str">
            <v>0469,046A,133C,133D,133E,133F,1340,1341</v>
          </cell>
          <cell r="C56">
            <v>269.734375</v>
          </cell>
        </row>
        <row r="57">
          <cell r="A57" t="str">
            <v>fdcgcgeclla09p</v>
          </cell>
          <cell r="B57" t="str">
            <v>046B,1470,1471,1472,1473,1474,1475</v>
          </cell>
          <cell r="C57">
            <v>236.017578125</v>
          </cell>
        </row>
        <row r="58">
          <cell r="A58" t="str">
            <v>fdcgcgeclla10p</v>
          </cell>
          <cell r="B58" t="str">
            <v>046C,1452,1453,1454,1455,1456,1457</v>
          </cell>
          <cell r="C58">
            <v>236.017578125</v>
          </cell>
        </row>
        <row r="59">
          <cell r="A59" t="str">
            <v>fdcgcgeclla16p</v>
          </cell>
          <cell r="B59" t="str">
            <v>1476,1477,1478,1479,147A,147B</v>
          </cell>
          <cell r="C59">
            <v>202.30078125</v>
          </cell>
        </row>
        <row r="60">
          <cell r="A60" t="str">
            <v>fdcgcgeclla64p</v>
          </cell>
          <cell r="B60" t="str">
            <v>068D,068E,068F,0690,0DCE,0DCF,1377,1378,1379,137A,137B</v>
          </cell>
          <cell r="C60">
            <v>370.884765625</v>
          </cell>
        </row>
        <row r="61">
          <cell r="A61" t="str">
            <v>fdcgcgeclla74p</v>
          </cell>
          <cell r="B61" t="str">
            <v>0691,0692,0693,0DD0,137C,137D,137E,137F,1380</v>
          </cell>
          <cell r="C61">
            <v>303.451171875</v>
          </cell>
        </row>
        <row r="62">
          <cell r="A62" t="str">
            <v>fdcgcgecllw01p</v>
          </cell>
          <cell r="B62" t="str">
            <v>06B6,06B7,06B8,06B9,06BA,06BB,06BC</v>
          </cell>
          <cell r="C62">
            <v>236.017578125</v>
          </cell>
        </row>
        <row r="63">
          <cell r="A63" t="str">
            <v>fdcgcgecllw02p</v>
          </cell>
        </row>
        <row r="64">
          <cell r="A64" t="str">
            <v>fdcgcgecllw03p</v>
          </cell>
          <cell r="B64" t="str">
            <v>06BD,06BE,06BF,06C0,06C1,06C2,06C3,06C4</v>
          </cell>
          <cell r="C64">
            <v>269.734375</v>
          </cell>
        </row>
        <row r="65">
          <cell r="A65" t="str">
            <v>fdcgcgecllw04p</v>
          </cell>
        </row>
        <row r="66">
          <cell r="A66" t="str">
            <v>fdcgcgecllw05p</v>
          </cell>
          <cell r="B66" t="str">
            <v>06C5,06C6,06C7,06C8,06C9,06CA</v>
          </cell>
          <cell r="C66">
            <v>202.30078125</v>
          </cell>
        </row>
        <row r="67">
          <cell r="A67" t="str">
            <v>fdcgcgecllw06p</v>
          </cell>
          <cell r="B67" t="str">
            <v>06D2,06D3,06D4,06D5,06D6,06D7,06D8</v>
          </cell>
          <cell r="C67">
            <v>236.017578125</v>
          </cell>
        </row>
        <row r="68">
          <cell r="A68" t="str">
            <v>fdcgcgecllw07p</v>
          </cell>
          <cell r="B68" t="str">
            <v>06CB,06CC,06CD,06CE,06CF,06D0,06D1</v>
          </cell>
          <cell r="C68">
            <v>236.017578125</v>
          </cell>
        </row>
        <row r="69">
          <cell r="A69" t="str">
            <v>fdcgcgecllw08p</v>
          </cell>
          <cell r="B69" t="str">
            <v>06D9,06DA,06DB,06DC,06DD,06DE,06DF</v>
          </cell>
          <cell r="C69">
            <v>236.017578125</v>
          </cell>
        </row>
        <row r="70">
          <cell r="A70" t="str">
            <v>fdcgcgecllw10p</v>
          </cell>
        </row>
        <row r="71">
          <cell r="A71" t="str">
            <v>fdcgcgecllw11p</v>
          </cell>
        </row>
        <row r="72">
          <cell r="A72" t="str">
            <v>fdcgcgecllw12p</v>
          </cell>
          <cell r="B72" t="str">
            <v>12E2,12E3,12E4,12E5,12E6,12E7</v>
          </cell>
          <cell r="C72">
            <v>202.30078125</v>
          </cell>
        </row>
        <row r="73">
          <cell r="A73" t="str">
            <v>fdcgcgecllw13p</v>
          </cell>
          <cell r="B73" t="str">
            <v>1324,1325,1326,1327,1328,1329</v>
          </cell>
          <cell r="C73">
            <v>202.30078125</v>
          </cell>
        </row>
        <row r="74">
          <cell r="A74" t="str">
            <v>fdcgcgecllw14p</v>
          </cell>
          <cell r="B74" t="str">
            <v>12E8,12E9,12EA,12EB,12EC,12ED</v>
          </cell>
          <cell r="C74">
            <v>202.30078125</v>
          </cell>
        </row>
        <row r="75">
          <cell r="A75" t="str">
            <v>fdcgcgecllw15p</v>
          </cell>
          <cell r="B75" t="str">
            <v>132A,132B,132C,132D,132E,132F</v>
          </cell>
          <cell r="C75">
            <v>202.30078125</v>
          </cell>
        </row>
        <row r="76">
          <cell r="A76" t="str">
            <v>fdcgcgecllw16p</v>
          </cell>
        </row>
        <row r="77">
          <cell r="A77" t="str">
            <v>fdcgcgecllw17p</v>
          </cell>
          <cell r="B77" t="str">
            <v>1458,1459,145A,145B,145C,145D</v>
          </cell>
          <cell r="C77">
            <v>202.30078125</v>
          </cell>
        </row>
        <row r="78">
          <cell r="A78" t="str">
            <v>fdcgcgecllw18p</v>
          </cell>
          <cell r="B78" t="str">
            <v>1482,1483,1484,1485,1486,1487</v>
          </cell>
          <cell r="C78">
            <v>202.30078125</v>
          </cell>
        </row>
        <row r="79">
          <cell r="A79" t="str">
            <v>fdcgcgecllw19p</v>
          </cell>
          <cell r="B79" t="str">
            <v>1464,1465,1466,1467,1468,1469</v>
          </cell>
          <cell r="C79">
            <v>202.30078125</v>
          </cell>
        </row>
        <row r="80">
          <cell r="A80" t="str">
            <v>fdcgcgecllw22p</v>
          </cell>
          <cell r="B80" t="str">
            <v>142A,142B,142C,142D,142E,142F</v>
          </cell>
          <cell r="C80">
            <v>202.30078125</v>
          </cell>
        </row>
        <row r="81">
          <cell r="A81" t="str">
            <v>fdcgcgemvwa01u</v>
          </cell>
        </row>
        <row r="82">
          <cell r="A82" t="str">
            <v>fdcgcgemvwd01c</v>
          </cell>
        </row>
        <row r="83">
          <cell r="A83" t="str">
            <v>fdcgcgemvwd01u</v>
          </cell>
        </row>
        <row r="84">
          <cell r="A84" t="str">
            <v>fdcgcgestaa01p</v>
          </cell>
          <cell r="B84" t="str">
            <v>0586,0587,0588,0589,058A,058B,058C,058D,058E,058F,0590,0591,0592,0593,0594,0595,0596,0597,0598,0599,05E3,05E4,05E5,05E6,05E7,05E8,05E9,05EA,0C43</v>
          </cell>
          <cell r="C84">
            <v>977.787109375</v>
          </cell>
        </row>
        <row r="85">
          <cell r="A85" t="str">
            <v>fdcgcgestaa02p</v>
          </cell>
          <cell r="B85" t="str">
            <v>05A0,05A1,05A2,05A3,05A4,05A5,05A6,05A7,05A8,05A9,05AA,05AB,05AC,05AD,05AE,05AF,05B0,05B1,05B2,05B3,05EB,05EC,05ED,05EE,05EF,05F0,05F1,05F2,0C44</v>
          </cell>
          <cell r="C85">
            <v>977.787109375</v>
          </cell>
        </row>
        <row r="86">
          <cell r="A86" t="str">
            <v>fdcgcgetlaa01p</v>
          </cell>
          <cell r="B86" t="str">
            <v>104D</v>
          </cell>
          <cell r="C86">
            <v>33.716796875</v>
          </cell>
        </row>
        <row r="87">
          <cell r="A87" t="str">
            <v>fdcgcgetlaa02p</v>
          </cell>
          <cell r="B87" t="str">
            <v>104E</v>
          </cell>
          <cell r="C87">
            <v>33.716796875</v>
          </cell>
        </row>
        <row r="88">
          <cell r="A88" t="str">
            <v>fdcgcgetlaa03p</v>
          </cell>
          <cell r="B88" t="str">
            <v>1061</v>
          </cell>
          <cell r="C88">
            <v>33.716796875</v>
          </cell>
        </row>
        <row r="89">
          <cell r="A89" t="str">
            <v>fdcgcgetlaa04p</v>
          </cell>
          <cell r="B89" t="str">
            <v>1062</v>
          </cell>
          <cell r="C89">
            <v>33.716796875</v>
          </cell>
        </row>
        <row r="90">
          <cell r="A90" t="str">
            <v>fdcgcgetlaa05p</v>
          </cell>
          <cell r="B90" t="str">
            <v>1381</v>
          </cell>
          <cell r="C90">
            <v>33.716796875</v>
          </cell>
        </row>
        <row r="91">
          <cell r="A91" t="str">
            <v>fdcgcgetlaa06p</v>
          </cell>
          <cell r="B91" t="str">
            <v>13A0</v>
          </cell>
          <cell r="C91">
            <v>33.716796875</v>
          </cell>
        </row>
        <row r="92">
          <cell r="A92" t="str">
            <v>fdcgcgetlaa07p</v>
          </cell>
          <cell r="B92" t="str">
            <v>10AA</v>
          </cell>
          <cell r="C92">
            <v>33.716796875</v>
          </cell>
        </row>
        <row r="93">
          <cell r="A93" t="str">
            <v>fdcgcgetlaa08p</v>
          </cell>
          <cell r="B93" t="str">
            <v>10B5</v>
          </cell>
          <cell r="C93">
            <v>33.716796875</v>
          </cell>
        </row>
        <row r="94">
          <cell r="A94" t="str">
            <v>fdcgcgetlaa09p</v>
          </cell>
          <cell r="B94" t="str">
            <v>0A89,0A8A,0A8B,0A8C</v>
          </cell>
          <cell r="C94">
            <v>134.8671875</v>
          </cell>
        </row>
        <row r="95">
          <cell r="A95" t="str">
            <v>fdcgcgetlaa10p</v>
          </cell>
          <cell r="B95" t="str">
            <v>0A91,0A92,0A93,0A94</v>
          </cell>
          <cell r="C95">
            <v>134.8671875</v>
          </cell>
        </row>
        <row r="96">
          <cell r="A96" t="str">
            <v>fdcgcgetlaa15p</v>
          </cell>
          <cell r="B96" t="str">
            <v>07D6,07D7,07D8,07D9,07DA,07DB,07DD</v>
          </cell>
          <cell r="C96">
            <v>236.017578125</v>
          </cell>
        </row>
        <row r="97">
          <cell r="A97" t="str">
            <v>fdcgcgetlaa16p</v>
          </cell>
          <cell r="B97" t="str">
            <v>07DC,07DE,07DF,0A70,0A71,0A72,0A73</v>
          </cell>
          <cell r="C97">
            <v>236.017578125</v>
          </cell>
        </row>
        <row r="98">
          <cell r="A98" t="str">
            <v>fdcgcgfasla29p</v>
          </cell>
        </row>
        <row r="99">
          <cell r="A99" t="str">
            <v>fdcgcgfasla30p</v>
          </cell>
        </row>
        <row r="100">
          <cell r="A100" t="str">
            <v>fdcgcgfimaa01p</v>
          </cell>
          <cell r="B100" t="str">
            <v>0604,0605,0606,0607,0608,0609,060A,060B,060C,060D,060E,060F,0610,0611,0612,0613,0614,0615,0616,0DAA,0DAB,0DAC,0DAD,0DAE,0DAF,0DB0,0DB1,0DB2,0DB3,0DB4,0DB5,0DB6,0DB7,0DB8,0DB9,0DBA,0DBB</v>
          </cell>
          <cell r="C100">
            <v>1247.521484375</v>
          </cell>
        </row>
        <row r="101">
          <cell r="A101" t="str">
            <v>fdcgcgivrla02p</v>
          </cell>
          <cell r="B101" t="str">
            <v>1354,1355,1356,1357,1358,1359,1430,1431,1432,1433</v>
          </cell>
          <cell r="C101">
            <v>337.16796875</v>
          </cell>
        </row>
        <row r="102">
          <cell r="A102" t="str">
            <v>fdcgcgivrla03p</v>
          </cell>
          <cell r="B102" t="str">
            <v>1312,1313,1314,1315,1316,1317,1434,1435,1436,1437</v>
          </cell>
          <cell r="C102">
            <v>337.16796875</v>
          </cell>
        </row>
        <row r="103">
          <cell r="A103" t="str">
            <v>fdcgcgjfpaa01p</v>
          </cell>
        </row>
        <row r="104">
          <cell r="A104" t="str">
            <v>fdcgcgjfpaa51p</v>
          </cell>
          <cell r="B104" t="str">
            <v>0284,0285,0286,0287,0288,0289,028A,028B,028C,028D,028E,028F,0290,0291,0292,0293,0294,0295,0296,0297,0298,0299,029A,029B,029C,029D,029E,029F,02A0,02A1,02A2,02A3,02A4,02A5,02A6,02A7,02A8,02A9,02AA,02AB,02AC,02AD,02AE,02AF,02B0,02B1,02B2,02B3,02B4,02B5,02B6,02B7,02B8,02B9,02BA,02BB,02BC,02BD,02BE,02BF,02C0,02C1,02C2,02C3,02C4,02C5,02C6,02C7,02C8,02C9,02CA,02CB,02CC,02CD,02CE,02CF,02D0,02D1,02D2,02D3,02D4,0490,0B8B,0B8C,0B8D</v>
          </cell>
          <cell r="C104">
            <v>2865.927734375</v>
          </cell>
        </row>
        <row r="105">
          <cell r="A105" t="str">
            <v>fdcgcgjfpaa52p</v>
          </cell>
          <cell r="B105" t="str">
            <v>02D5,02D6,02D7,02D8,02D9,02DA,02DB,02DC,02DD,02DE,02DF,02E0,02E1,02E2,02E3,02E4,02E5,02E6,02E7,02E8,02E9,02EA,0305,0306,0307,0308,0309,030A,030B,030C,030D,030E,030F,0310,0311,0312,0313,0314,0315,0316,0317,0318,0319,031A,031B,031C,031D,031E,031F,0320,0321,0322,05C5,05C6,05C7,05C8,05C9,05CA,05CB,05CC,05CD,05CE,05CF,05D0,05D1,05D2,05D3,05D4,05D5,05D6,05D7,05D8,05D9,05DA,05DB,05DC,05DD,05DE,05DF,05E0,05E1,05E2,0B8E,0B8F,0B90</v>
          </cell>
          <cell r="C105">
            <v>2865.927734375</v>
          </cell>
        </row>
        <row r="106">
          <cell r="A106" t="str">
            <v>fdcgcgjfpaa61p</v>
          </cell>
          <cell r="B106" t="str">
            <v>04E0,04E1,04E2,04E3,04E4,04E5,04E6,04E7,04E8,04E9,04EA,04EB,04EC,04ED,04EE,04EF,04F0,04F1,04F2,04F3,04F4,04F5,04F6,04F7,04F8,04F9,0E98,0E99,0E9A,0E9B,0E9C,0E9D,0E9E,0E9F,0EA0,0EA1,0EA2,0EA3,0EA4,0EA5,0EA6,0EA7,0EA8,0EA9,0EAA,0EAB,1285,1286,1287,1288,1289,128A,128B,128C,128D,128E,128F,1290,1291,1292,1293,1294,1295,1296,1297,1298,1299,129A,129B,129C</v>
          </cell>
          <cell r="C106">
            <v>2360.17578125</v>
          </cell>
        </row>
        <row r="107">
          <cell r="A107" t="str">
            <v>fdcgcgjfpaa62p</v>
          </cell>
          <cell r="B107" t="str">
            <v>04FA,04FB,04FC,04FD,04FE,04FF,0500,0501,0502,0503,0504,0505,0506,0507,0508,0509,050A,050B,050C,050D,050E,050F,0510,0511,0512,0513,0EAC,0EAD,0EAE,0EAF,0EB0,0EB1,0EB2,0EB3,0EB4,0EB5,0EB6,0EB7,0EB8,0EB9,0EBA,0EBB,0EBC,0EBD,0EBE,0EBF,129F,12A0,12A1,12A2,12A3,12A4,12A5,12A6,12A7,12A8,12A9,12AA,12AB,12AC,12AD,12AE,12AF,12B0,12B1,12B2,12B3,12B4,12B5,12B6</v>
          </cell>
          <cell r="C107">
            <v>2360.17578125</v>
          </cell>
        </row>
        <row r="108">
          <cell r="A108" t="str">
            <v>fdcgcgjfpad03p</v>
          </cell>
        </row>
        <row r="109">
          <cell r="A109" t="str">
            <v>fdcgcgjfpdbc51p</v>
          </cell>
          <cell r="B109" t="str">
            <v>03A9,03FD,0483,0484,0485,0486,0487,0B91,0B92,0B93,0B94,0B95,0B96</v>
          </cell>
          <cell r="C109">
            <v>438.318359375</v>
          </cell>
        </row>
        <row r="110">
          <cell r="A110" t="str">
            <v>fdcgcgjfpdbc52p</v>
          </cell>
          <cell r="B110" t="str">
            <v>03AA,03AB,03AC,03AD,03FE</v>
          </cell>
          <cell r="C110">
            <v>168.583984375</v>
          </cell>
        </row>
        <row r="111">
          <cell r="A111" t="str">
            <v>fdcgcgjfpdbc61p</v>
          </cell>
          <cell r="B111" t="str">
            <v>040E,040F,0410,0EC0,0EC1,12B7,12B8,12B9,12BA,12BB,12BC,12BD,12BE,12BF,12C0,12C1,12C2,12C3,1511,1512,1513</v>
          </cell>
          <cell r="C111">
            <v>708.052734375</v>
          </cell>
        </row>
        <row r="112">
          <cell r="A112" t="str">
            <v>fdcgcgjfpdbc62p</v>
          </cell>
          <cell r="B112" t="str">
            <v>042C,042D,042E,0EC2,0EC3,12D5,12D6,12D7,12D8,12D9,12DA,12DB,12DC,12DD,12DE,12DF,12E0,12E1,1514,1515,1516</v>
          </cell>
          <cell r="C112">
            <v>708.052734375</v>
          </cell>
        </row>
        <row r="113">
          <cell r="A113" t="str">
            <v>fdcgcgkanaa01p</v>
          </cell>
          <cell r="B113" t="str">
            <v>074A,074B,074C,074D,074E,074F,0A95,0A96,0A97,0A98,0A99,0A9A,0A9B</v>
          </cell>
          <cell r="C113">
            <v>438.318359375</v>
          </cell>
        </row>
        <row r="114">
          <cell r="A114" t="str">
            <v>fdcgcgkanaw03p</v>
          </cell>
          <cell r="B114" t="str">
            <v>0A9C,0A9D,0A9E,0A9F,0AA0,0AA1,0AA2</v>
          </cell>
          <cell r="C114">
            <v>236.017578125</v>
          </cell>
        </row>
        <row r="115">
          <cell r="A115" t="str">
            <v>fdcgcgkanaw04p</v>
          </cell>
          <cell r="B115" t="str">
            <v>0AA3,0AA4,0AA5,0AA6,0AA7,0AA8,0AA9,0AAA,0AAB,0AAC</v>
          </cell>
          <cell r="C115">
            <v>337.16796875</v>
          </cell>
        </row>
        <row r="116">
          <cell r="A116" t="str">
            <v>fdcgcgmanla31p</v>
          </cell>
          <cell r="B116" t="str">
            <v>0694,0695,0696,0697,0698,0699,069A,069B,069C,069D,069E,069F,06A0,06A1,06A2,06A3,06A4,06A5,06A6,06A7,06A8,06A9,06AA,06AB,06AC,06AD,06AE,06AF,06B0,06B1,06B2</v>
          </cell>
          <cell r="C116">
            <v>1045.220703125</v>
          </cell>
        </row>
        <row r="117">
          <cell r="A117" t="str">
            <v>fdcgcgmanla33p</v>
          </cell>
          <cell r="B117" t="str">
            <v>0694,0695,0696,0697,0698,0699,069A,069B,069C,069D,069E,069F,06A0,06A1,06A2,06A3,06A4,06A5,06A6,06A7,06A8,06A9,06AA,06AB,06AC,06AD,06AE,06AF,06B0,06B1,06B2</v>
          </cell>
          <cell r="C117">
            <v>1045.220703125</v>
          </cell>
        </row>
        <row r="118">
          <cell r="A118" t="str">
            <v>fdcgcgmqmla19p</v>
          </cell>
          <cell r="B118" t="str">
            <v>024C,024D,024E,024F,0250,0251,0252</v>
          </cell>
          <cell r="C118">
            <v>236.017578125</v>
          </cell>
        </row>
        <row r="119">
          <cell r="A119" t="str">
            <v>fdcgcgmqmla20p</v>
          </cell>
          <cell r="B119" t="str">
            <v>026F,0270,0271,0272,0273,0274,0275</v>
          </cell>
          <cell r="C119">
            <v>236.017578125</v>
          </cell>
        </row>
        <row r="120">
          <cell r="A120" t="str">
            <v>fdcgcgmqmla65p</v>
          </cell>
          <cell r="B120" t="str">
            <v>01F8,01F9,01FA,01FB,01FC</v>
          </cell>
          <cell r="C120">
            <v>168.583984375</v>
          </cell>
        </row>
        <row r="121">
          <cell r="A121" t="str">
            <v>fdcgcgmqmla75p</v>
          </cell>
          <cell r="B121" t="str">
            <v>0222,0223,0224,0225,0226</v>
          </cell>
          <cell r="C121">
            <v>168.583984375</v>
          </cell>
        </row>
        <row r="122">
          <cell r="A122" t="str">
            <v>fdcgcgodmaa01p</v>
          </cell>
          <cell r="B122" t="str">
            <v>056E,056F,0570,0571,0572,0573,0574,0575,0576,0577,0578,0579,0C73,0C74,0C75,0C76,0C77,0C78,0C79,0C7A,0C7B,0C7C,0C7D,0C7E,0C7F,0C80,0C81,0C82,0C83,0C84,0C85,0C86,0C87,0C88,0C89,0C8A,0C8B,0C8C,0C8D,0C8E,0C8F,0C90,0C91,0C92,0C93,0C94,0C95,0C96,0C97,0C98,0C99,0C9A,0C9B,0C9C,0C9D,0C9E,0C9F,0CA0,0CA1,0CA2,0CA3,0CA4,0CA5,0CA6,0CA7,0CA8,0CA9,0CAA,0CAB,0CAC,0CAD,0CAE,0CAF,0CB0,0CB1,0CB2,0CB3,0CB4,0CB5,0CB6,0CB7,0CB8,0CB9,0CBA,0CBB,0CBC,0CBD,0CBE,0CBF,0CC0,0CC1,0CC2,0CC3,0CC4,0CC5,0CC6,0CC7,0CC8,0CC9,0CCA,0CCB,0CCC,0CCD,0CCE,0CCF,0CD0,0CD1,0CD2,0CD3,0CD4,0CD5,0CD6,0CD7,0CD8,0CD9,0CDA,0CDB,0CDC,0CDD,0CDE,0CDF,0CE0,0CE1,0CE2,0CE3,0CE4,0CE5,0CE6,0CE7,0CE8,0CE9,0CEA,0CEB,0CEC,0CED,0CEE,0CEF,0CF0,0CF1,0CF2,0CF3,0CF4,0CF5,0CF6,0CF7,0CF8,0CF9,0CFA,0CFB,0CFC,0CFD,0CFE,0CFF,0D00,0D01,0D02,0D03,0D04,0D05,0D06,0D07,0D08,0D09,0D0A,0D0B,0D0C,0D0D,0D0E,0D0F,0D10,0D11,0D12,0D13,0D14,0D15,0D16,0D17</v>
          </cell>
          <cell r="C122">
            <v>5967.873046875</v>
          </cell>
        </row>
        <row r="123">
          <cell r="A123" t="str">
            <v>fdcgcgodmaa02p</v>
          </cell>
          <cell r="B123" t="str">
            <v>057A,057B,057C,057D,057E,057F,0580,0581,0582,0583,0584,0585,0D18,0D19,0D1A,0D1B,0D1C,0D1D,0D1E,0D1F,0D20,0D21,0D22,0D23,0D24,0D25,0D26,0D27,0D28,0D29,0D2A,0D2B,0D2C,0D2D,0D2E,0D2F,0D30,0D31,0D32,0D33,0D34,0D35,0D36,0D37,0D38,0D39,0D3A,0D3B,0D3C,0D3D,0D3E,0D3F,0D40,0D41,0D42,0D43,0D44,0D45,0D46,0D47,0D48,0D49,0D4A,0D4B,0D4C,0D4D,0D4E,0D4F,0D50,0D51,0D52,0D53,0D54,0D55,0D56,0D57,0D58,0D59,0D5A,0D5B,0D5C,0D5D,0D5E,0D5F,0D60,0D61,0D62,0D63,0D64,0D65,0D66,0D67,0D68,0D69,0D6A,0D6B,0D6C,0D6D,0D6E,0D6F,0D70,0D71,0D72,0D73,0D74,0D75,0D76,0D77,0D78,0D79,0D7A,0D7B,0D7C,0D7D,0D7E,0D7F,0D80,0D81,0D82,0D83,0D84,0D85,0D86,0D87,0D88,0D89,0D8A,0D8B,0D8C,0D8D,0D8E,0D8F,0D90,0D91,0D92,0D93,0D94,0D95,0D96,0D97,0D98</v>
          </cell>
          <cell r="C123">
            <v>4754.068359375</v>
          </cell>
        </row>
        <row r="124">
          <cell r="A124" t="str">
            <v>fdcgcgoscaa01p</v>
          </cell>
          <cell r="B124" t="str">
            <v>0559,055A,055B,055C,055E,055F,0560,0561,0C45</v>
          </cell>
          <cell r="C124">
            <v>303.451171875</v>
          </cell>
        </row>
        <row r="125">
          <cell r="A125" t="str">
            <v>fdcgcgoscaa02p</v>
          </cell>
          <cell r="B125" t="str">
            <v>0562,0563,0564,0565,0566,0567,0568,0569,056A,056B,056C,056D,0C46</v>
          </cell>
          <cell r="C125">
            <v>438.318359375</v>
          </cell>
        </row>
        <row r="126">
          <cell r="A126" t="str">
            <v>fdcgcgporaw01p</v>
          </cell>
          <cell r="B126" t="str">
            <v>07BA,07BB,07BC,07BD,07BE,07BF,07C0,07C1</v>
          </cell>
          <cell r="C126">
            <v>269.734375</v>
          </cell>
        </row>
        <row r="127">
          <cell r="A127" t="str">
            <v>fdcgcgracad01p</v>
          </cell>
          <cell r="B127" t="str">
            <v>10B8,10B9,10BA,10BB</v>
          </cell>
          <cell r="C127">
            <v>134.8671875</v>
          </cell>
        </row>
        <row r="128">
          <cell r="A128" t="str">
            <v>fdcgcgracad02p</v>
          </cell>
          <cell r="B128" t="str">
            <v>10C2,10C3,10C4,10C5</v>
          </cell>
          <cell r="C128">
            <v>134.8671875</v>
          </cell>
        </row>
        <row r="129">
          <cell r="A129" t="str">
            <v>fdcgcgracad03p</v>
          </cell>
          <cell r="B129" t="str">
            <v>10C8,10C9,10CA,10CB</v>
          </cell>
          <cell r="C129">
            <v>134.8671875</v>
          </cell>
        </row>
        <row r="130">
          <cell r="A130" t="str">
            <v>fdcgcgracad04p</v>
          </cell>
          <cell r="B130" t="str">
            <v>10CC,10CD,10CE,10CF</v>
          </cell>
          <cell r="C130">
            <v>134.8671875</v>
          </cell>
        </row>
        <row r="131">
          <cell r="A131" t="str">
            <v>fdcgcgracad05p</v>
          </cell>
          <cell r="B131" t="str">
            <v>0ADD,0ADE,0ADF,0AE0,0AE1,0AE2,0AE3,0AE4</v>
          </cell>
          <cell r="C131">
            <v>269.734375</v>
          </cell>
        </row>
        <row r="132">
          <cell r="A132" t="str">
            <v>fdcgcgracad06p</v>
          </cell>
          <cell r="B132" t="str">
            <v>0AED,0AEE,0AEF,0AF0,0AF1,0AF2,0AF3,0AF4</v>
          </cell>
          <cell r="C132">
            <v>269.734375</v>
          </cell>
        </row>
        <row r="133">
          <cell r="A133" t="str">
            <v>fdcgcgracad07p</v>
          </cell>
          <cell r="B133" t="str">
            <v>10C0,10D4,10D5,10D6,10D7</v>
          </cell>
          <cell r="C133">
            <v>168.583984375</v>
          </cell>
        </row>
        <row r="134">
          <cell r="A134" t="str">
            <v>fdcgcgracad08p</v>
          </cell>
          <cell r="B134" t="str">
            <v>10C1,10D8,10D9,10DA,10DB</v>
          </cell>
          <cell r="C134">
            <v>168.583984375</v>
          </cell>
        </row>
        <row r="135">
          <cell r="A135" t="str">
            <v>fdcgcgracad13p</v>
          </cell>
          <cell r="B135" t="str">
            <v>0AD5,0AD6,0AD7,0AD8,0AD9,0ADA,0ADB,0ADC</v>
          </cell>
          <cell r="C135">
            <v>269.734375</v>
          </cell>
        </row>
        <row r="136">
          <cell r="A136" t="str">
            <v>fdcgcgracad14p</v>
          </cell>
          <cell r="B136" t="str">
            <v>0B11,0B12,0B13,0B14</v>
          </cell>
          <cell r="C136">
            <v>134.8671875</v>
          </cell>
        </row>
        <row r="137">
          <cell r="A137" t="str">
            <v>fdcgcgracad15p</v>
          </cell>
          <cell r="B137" t="str">
            <v>0B1C,0B1D,0B1E,0B1F,0B20</v>
          </cell>
          <cell r="C137">
            <v>168.583984375</v>
          </cell>
        </row>
        <row r="138">
          <cell r="A138" t="str">
            <v>fdcgcgracad16p</v>
          </cell>
          <cell r="B138" t="str">
            <v>0B29,0B2A,0B2B,0B2C,0B2D</v>
          </cell>
          <cell r="C138">
            <v>168.583984375</v>
          </cell>
        </row>
        <row r="139">
          <cell r="A139" t="str">
            <v>fdcgcgracad17p</v>
          </cell>
          <cell r="B139" t="str">
            <v>10F2,10F3,10F4,10F5</v>
          </cell>
          <cell r="C139">
            <v>134.8671875</v>
          </cell>
        </row>
        <row r="140">
          <cell r="A140" t="str">
            <v>fdcgcgracad18p</v>
          </cell>
          <cell r="B140" t="str">
            <v>1104,1105,1106,1107</v>
          </cell>
          <cell r="C140">
            <v>134.8671875</v>
          </cell>
        </row>
        <row r="141">
          <cell r="A141" t="str">
            <v>fdcgcgracad19p</v>
          </cell>
          <cell r="B141" t="str">
            <v>10B6,110A,110B,110C,110D</v>
          </cell>
          <cell r="C141">
            <v>168.583984375</v>
          </cell>
        </row>
        <row r="142">
          <cell r="A142" t="str">
            <v>fdcgcgracad20p</v>
          </cell>
          <cell r="B142" t="str">
            <v>10B7,1137,1138,1139,113A</v>
          </cell>
          <cell r="C142">
            <v>168.583984375</v>
          </cell>
        </row>
        <row r="143">
          <cell r="A143" t="str">
            <v>fdcgcgracad21p</v>
          </cell>
          <cell r="B143" t="str">
            <v>0B40,0B41,0B42,0B43,0B44,0B45,0B46,0B47,0B48,0B49,0B4A,0B4B,0B4C,0B4D,0B4E,0B4F</v>
          </cell>
          <cell r="C143">
            <v>539.46875</v>
          </cell>
        </row>
        <row r="144">
          <cell r="A144" t="str">
            <v>fdcgcgracad22p</v>
          </cell>
          <cell r="B144" t="str">
            <v>0B57,0B58,0B59,0B5A,0B5B,0B5C,0B5D,0B5E</v>
          </cell>
          <cell r="C144">
            <v>269.734375</v>
          </cell>
        </row>
        <row r="145">
          <cell r="A145" t="str">
            <v>fdcgcgracad23p</v>
          </cell>
          <cell r="B145" t="str">
            <v>0C4E,0C4F,0C50,0C51,0C52,0C53,0C54,0C55</v>
          </cell>
          <cell r="C145">
            <v>269.734375</v>
          </cell>
        </row>
        <row r="146">
          <cell r="A146" t="str">
            <v>fdcgcgracad24p</v>
          </cell>
          <cell r="B146" t="str">
            <v>077B,077C,077D,077E,077F,0780,0781,0782</v>
          </cell>
          <cell r="C146">
            <v>269.734375</v>
          </cell>
        </row>
        <row r="147">
          <cell r="A147" t="str">
            <v>fdcgcgracad25p</v>
          </cell>
          <cell r="B147" t="str">
            <v>0B6B,0B6C,0B6D,0B6E,0B6F,0B70,0B71,0B72</v>
          </cell>
          <cell r="C147">
            <v>269.734375</v>
          </cell>
        </row>
        <row r="148">
          <cell r="A148" t="str">
            <v>fdcgcgracad26p</v>
          </cell>
          <cell r="B148" t="str">
            <v>0B83,0B84,0B85,0B86,0B87,0B88,0B89,0B8A</v>
          </cell>
          <cell r="C148">
            <v>269.734375</v>
          </cell>
        </row>
        <row r="149">
          <cell r="A149" t="str">
            <v>fdcgcgracad27p</v>
          </cell>
          <cell r="B149" t="str">
            <v>113D,113E,113F,1140</v>
          </cell>
          <cell r="C149">
            <v>134.8671875</v>
          </cell>
        </row>
        <row r="150">
          <cell r="A150" t="str">
            <v>fdcgcgracad28p</v>
          </cell>
          <cell r="B150" t="str">
            <v>1177,1178,1179,117A</v>
          </cell>
          <cell r="C150">
            <v>134.8671875</v>
          </cell>
        </row>
        <row r="151">
          <cell r="A151" t="str">
            <v>fdcgcgracad29p</v>
          </cell>
          <cell r="B151" t="str">
            <v>117D,117E,117F,1180</v>
          </cell>
          <cell r="C151">
            <v>134.8671875</v>
          </cell>
        </row>
        <row r="152">
          <cell r="A152" t="str">
            <v>fdcgcgracad30p</v>
          </cell>
          <cell r="B152" t="str">
            <v>11A7,11A8,11A9,11AA</v>
          </cell>
          <cell r="C152">
            <v>134.8671875</v>
          </cell>
        </row>
        <row r="153">
          <cell r="A153" t="str">
            <v>fdcgcgracad31p</v>
          </cell>
        </row>
        <row r="154">
          <cell r="A154" t="str">
            <v>fdcgcgracad32p</v>
          </cell>
        </row>
        <row r="155">
          <cell r="A155" t="str">
            <v>fdcgcgracad33p_34p</v>
          </cell>
        </row>
        <row r="156">
          <cell r="A156" t="str">
            <v>fdcgcgracad34p</v>
          </cell>
        </row>
        <row r="157">
          <cell r="A157" t="str">
            <v>fdcgcgrilaa01p</v>
          </cell>
          <cell r="B157" t="str">
            <v>0B19,0B1A,0B1B</v>
          </cell>
          <cell r="C157">
            <v>101.150390625</v>
          </cell>
        </row>
        <row r="158">
          <cell r="A158" t="str">
            <v>fdcgcgrilaa02p</v>
          </cell>
          <cell r="B158" t="str">
            <v>0B97,0B98,0B99</v>
          </cell>
          <cell r="C158">
            <v>101.150390625</v>
          </cell>
        </row>
        <row r="159">
          <cell r="A159" t="str">
            <v>fdcgcgrilaw01p</v>
          </cell>
          <cell r="B159" t="str">
            <v>0B9A,0B9B,0B9C</v>
          </cell>
          <cell r="C159">
            <v>101.150390625</v>
          </cell>
        </row>
        <row r="160">
          <cell r="A160" t="str">
            <v>fdcgcgrilaw02p</v>
          </cell>
          <cell r="B160" t="str">
            <v>0B9D,0B9E,0B9F</v>
          </cell>
          <cell r="C160">
            <v>101.150390625</v>
          </cell>
        </row>
        <row r="161">
          <cell r="A161" t="str">
            <v>fdcgcgsasaa02p</v>
          </cell>
          <cell r="B161" t="str">
            <v>0783,0784,0785,0786,0787,0788,0789,0F51,0F52,0F53</v>
          </cell>
          <cell r="C161">
            <v>337.16796875</v>
          </cell>
        </row>
        <row r="162">
          <cell r="A162" t="str">
            <v>fdcgcgsasaa03p</v>
          </cell>
          <cell r="B162" t="str">
            <v>0550,0551,0552,0553,0554,0555,0556,0557,0558,05B4,05B5,0689,068A,068B,068C,078A,078B,078C,078D,078E,078F,0790,0791,0792,0793,0794,0795,0796,0797,0798,0799,079A,079B,079C,079D,079E,079F,07A0,07A1,07A2,07A3,07A4,07A5,07A6,07A7,07A8,07A9,07AA,07AB,07AC,07AD,07AE,07AF,0F06,0F07,0F08,0F09,0F0A,0F0B,0F0C,0F0D,0F0E,0F0F,0F10,0F11,0F54,0F55,0F56,0FC4,0FC5,0FC6,0FC7,0FC8,0FC9,0FCA,0FCB,0FCC,0FCD,0FCE,0FCF,0FD0,0FD1,0FD2,0FD3,0FD4,0FD5,0FD6,0FD7,0FD8,0FD9,0FDA,0FDB,0FDC,0FDD,0FDE,0FDF,0FE0,0FE1,0FE2,0FE3,0FE4,0FE5,0FE6,0FE7,0FE8,0FE9,0FEA,0FEB,0FEC,0FED,0FEE,0FEF,0FF0,0FF1,0FF2,0FF3,0FF4,0FF5,0FF6,0FF7,0FF8,0FF9,0FFA,0FFB,0FFC,0FFD,0FFE,0FFF,1000,1001,1002,1003,1004,1005,1006,1007,1008,1009,100A,100B,100C,100D,100E,100F,1010,1011,1012,1013,1014,1015,1016,1017,1018,1019,101A,101B,101C,101D,101E,101F,1020,1021,1022,1023,1024,1025,1026,1027,1028,1029,102A,102B,102C,102D,102E,102F,1030,1031,1032,1033,126F,1270,1271,1272,1273,1274,1275,1276,1277,1278,1279,127A,127B,127C,127D,13A1,13A2,13A3,13A4,13A5,13A6,13A7,13A8,13A9,13AA,13AB</v>
          </cell>
          <cell r="C162">
            <v>6945.66015625</v>
          </cell>
        </row>
        <row r="163">
          <cell r="A163" t="str">
            <v>fdcgcgsasaw01p</v>
          </cell>
          <cell r="B163" t="str">
            <v>07B0,07B1,07B2,07B3,07B4,07B5,07B6,07B7,07B8,07B9,0F4E,0F4F,0F50</v>
          </cell>
          <cell r="C163">
            <v>438.318359375</v>
          </cell>
        </row>
        <row r="164">
          <cell r="A164" t="str">
            <v>fdcgcgswfla01p</v>
          </cell>
          <cell r="B164" t="str">
            <v>131E,131F,1320,1321,1322,1323</v>
          </cell>
          <cell r="C164">
            <v>202.30078125</v>
          </cell>
        </row>
        <row r="165">
          <cell r="A165" t="str">
            <v>fdcgcgswfla02p</v>
          </cell>
          <cell r="B165" t="str">
            <v>1360,1361,1362,1363,1364,1365</v>
          </cell>
          <cell r="C165">
            <v>202.30078125</v>
          </cell>
        </row>
        <row r="166">
          <cell r="A166" t="str">
            <v>fdcgcgtcola64p</v>
          </cell>
          <cell r="B166" t="str">
            <v>1366,1367,1368,1369,136A,136B,136C</v>
          </cell>
          <cell r="C166">
            <v>236.017578125</v>
          </cell>
        </row>
        <row r="167">
          <cell r="A167" t="str">
            <v>fdcgcgtcola65p</v>
          </cell>
        </row>
        <row r="168">
          <cell r="A168" t="str">
            <v>fdcgcgtcola74p</v>
          </cell>
          <cell r="B168" t="str">
            <v>136D,136E,136F,1370,1371,1372,1373</v>
          </cell>
          <cell r="C168">
            <v>236.017578125</v>
          </cell>
        </row>
        <row r="169">
          <cell r="A169" t="str">
            <v>fdcgcgtcola75p</v>
          </cell>
        </row>
        <row r="170">
          <cell r="A170" t="str">
            <v>fdcgcgtibla01p</v>
          </cell>
          <cell r="B170" t="str">
            <v>01FF,0200,0201,0202,0203,0204,0205,0BCA,0BCB,0BCC,1403,1404,1405,1406,1407,1408,1409,140A,140B,140C,140D,140E,140F,1410,1411,1412,1413,1414,1415,1416</v>
          </cell>
          <cell r="C170">
            <v>1011.50390625</v>
          </cell>
        </row>
        <row r="171">
          <cell r="A171" t="str">
            <v>fdcgcgtibla02p</v>
          </cell>
          <cell r="B171" t="str">
            <v>0229,022A,022B,022C,022D,022E,022F,0BF0,0BF1,0BF2</v>
          </cell>
          <cell r="C171">
            <v>337.16796875</v>
          </cell>
        </row>
        <row r="172">
          <cell r="A172" t="str">
            <v>fdcgcgtibla03p</v>
          </cell>
          <cell r="B172" t="str">
            <v>0253,0254,0255,0256,0257,0258,0259,0BE4,0BE5,0BE6</v>
          </cell>
          <cell r="C172">
            <v>337.16796875</v>
          </cell>
        </row>
        <row r="173">
          <cell r="A173" t="str">
            <v>fdcgcgtibla04p</v>
          </cell>
          <cell r="B173" t="str">
            <v>0276,0277,0278,0279,027A,027B,027C,0C05,0C06,0C07</v>
          </cell>
          <cell r="C173">
            <v>337.16796875</v>
          </cell>
        </row>
        <row r="174">
          <cell r="A174" t="str">
            <v>fdcgcgtibla05p</v>
          </cell>
          <cell r="B174" t="str">
            <v>0206,0207,0208,0209,020A,020B,020C,0BCD,0BCE,0BCF</v>
          </cell>
          <cell r="C174">
            <v>337.16796875</v>
          </cell>
        </row>
        <row r="175">
          <cell r="A175" t="str">
            <v>fdcgcgtibla06p</v>
          </cell>
          <cell r="B175" t="str">
            <v>0230,0231,0232,0233,0234,0235,0236,0BF3,0BF4,0BF5</v>
          </cell>
          <cell r="C175">
            <v>337.16796875</v>
          </cell>
        </row>
        <row r="176">
          <cell r="A176" t="str">
            <v>fdcgcgtibla07p</v>
          </cell>
          <cell r="B176" t="str">
            <v>025A,025B,025C,025D,025E,025F,0260,0BE7,0BE8,0BE9</v>
          </cell>
          <cell r="C176">
            <v>337.16796875</v>
          </cell>
        </row>
        <row r="177">
          <cell r="A177" t="str">
            <v>fdcgcgtibla08p</v>
          </cell>
          <cell r="B177" t="str">
            <v>027D,027E,027F,0280,0281,0282,0283,0C08,0C09,0C0A</v>
          </cell>
          <cell r="C177">
            <v>337.16796875</v>
          </cell>
        </row>
        <row r="178">
          <cell r="A178" t="str">
            <v>fdcgcgtibla09p</v>
          </cell>
          <cell r="B178" t="str">
            <v>020D,020E,020F,0210,0211,0212,0213,0BD0,0BD1,0BD2,0BD3,0BD4,0BD5,0BD6,0BD7,0BD8,0BD9,0BDA,0BDB,0BDC,0BDD,0EED,0EEE,0EEF,0EF0,0EF1,0EF2,0EF3,0EF4,0EF5,0EF6,0EF7,0EF8,0EF9,0EFA,0EFB</v>
          </cell>
          <cell r="C178">
            <v>1213.8046875</v>
          </cell>
        </row>
        <row r="179">
          <cell r="A179" t="str">
            <v>fdcgcgtibla10p</v>
          </cell>
          <cell r="B179" t="str">
            <v>0237,0238,0239,023A,023B,023C,023D,0BF6,0BF7,0BF8,0EEB,0EEC</v>
          </cell>
          <cell r="C179">
            <v>404.6015625</v>
          </cell>
        </row>
        <row r="180">
          <cell r="A180" t="str">
            <v>fdcgcgtibla11p</v>
          </cell>
          <cell r="B180" t="str">
            <v>0BEA,0BEB,0BEC,0C11,0C12,0C13,0C14,0C15,0C16,0F57,0F58,0F59,0F5A,0F5B,0F5C</v>
          </cell>
          <cell r="C180">
            <v>505.751953125</v>
          </cell>
        </row>
        <row r="181">
          <cell r="A181" t="str">
            <v>fdcgcgtibla12p</v>
          </cell>
          <cell r="B181" t="str">
            <v>0C0B,0C0C,0C0D,0C17,0C18,0C19,0C1A,0C1B,0C1C</v>
          </cell>
          <cell r="C181">
            <v>303.451171875</v>
          </cell>
        </row>
        <row r="182">
          <cell r="A182" t="str">
            <v>fdcgcgtibla13p</v>
          </cell>
          <cell r="B182" t="str">
            <v>0BDE,0BDF,0BE0,0C1D,0C1E,0C1F,0C20,0C21,0C22</v>
          </cell>
          <cell r="C182">
            <v>303.451171875</v>
          </cell>
        </row>
        <row r="183">
          <cell r="A183" t="str">
            <v>fdcgcgtibla14p</v>
          </cell>
          <cell r="B183" t="str">
            <v>0BF9,0BFA,0BFB,0C23,0C24,0C25,0C26,0C27,0C28</v>
          </cell>
          <cell r="C183">
            <v>303.451171875</v>
          </cell>
        </row>
        <row r="184">
          <cell r="A184" t="str">
            <v>fdcgcgtibla15p</v>
          </cell>
          <cell r="B184" t="str">
            <v>0BED,0BEE,0BEF,0C29,0C2A,0C2B,0C2C,0C2D,0C2E</v>
          </cell>
          <cell r="C184">
            <v>303.451171875</v>
          </cell>
        </row>
        <row r="185">
          <cell r="A185" t="str">
            <v>fdcgcgtibla16p</v>
          </cell>
          <cell r="B185" t="str">
            <v>0C0E,0C0F,0C10,0C2F,0C30,0C31,0C32,0C33,0C34</v>
          </cell>
          <cell r="C185">
            <v>303.451171875</v>
          </cell>
        </row>
        <row r="186">
          <cell r="A186" t="str">
            <v>fdcgcgtibla17p</v>
          </cell>
          <cell r="B186" t="str">
            <v>0BE1,0BE2,0BE3,0BFD,0C01,0C02,0C03,0C04,0C35,0C36,0C37,0C38,0C39,0C3A,0C3B,0DCD,0DD7,0DD8,0DD9,0DDA,0DDB,0DDC,0DDD,0DDE,0DDF,0DE0,0DE1,0DE2,0DE3,0DE4,0DE5,0DE6,0DE7,0DE8,0DE9,0DEA,0DEB,0DEC,0DED,0DEE,0DEF,0DF0,0DF1,0DF2,0DF3,1417,1418,1419,141A,141B,141C,141D,141E</v>
          </cell>
          <cell r="C186">
            <v>1786.990234375</v>
          </cell>
        </row>
        <row r="187">
          <cell r="A187" t="str">
            <v>fdcgcgtibla18p</v>
          </cell>
          <cell r="B187" t="str">
            <v>0BFC,0BFE,0BFF,0C00,0C3C,0C3D,0C3E,0C3F,0C40,0DCB,0DCC</v>
          </cell>
          <cell r="C187">
            <v>370.884765625</v>
          </cell>
        </row>
        <row r="188">
          <cell r="A188" t="str">
            <v>fdcgcgtibla21p</v>
          </cell>
        </row>
        <row r="189">
          <cell r="A189" t="str">
            <v>fdcgcgtibla22p</v>
          </cell>
        </row>
        <row r="190">
          <cell r="A190" t="str">
            <v>fdcgcgtibla29p</v>
          </cell>
        </row>
        <row r="191">
          <cell r="A191" t="str">
            <v>fdcgcgtibla30p</v>
          </cell>
        </row>
        <row r="192">
          <cell r="A192" t="str">
            <v>fdcgcgtibla61p</v>
          </cell>
          <cell r="B192" t="str">
            <v>01EA,01EB,01EC,01ED,01EE</v>
          </cell>
          <cell r="C192">
            <v>168.583984375</v>
          </cell>
        </row>
        <row r="193">
          <cell r="A193" t="str">
            <v>fdcgcgtibla62p</v>
          </cell>
          <cell r="B193" t="str">
            <v>01F1,01F2,01F3,01F4,01F5,1428</v>
          </cell>
          <cell r="C193">
            <v>202.30078125</v>
          </cell>
        </row>
        <row r="194">
          <cell r="A194" t="str">
            <v>fdcgcgtibla63p</v>
          </cell>
          <cell r="B194" t="str">
            <v>0245,0246,0247,0248,0249</v>
          </cell>
          <cell r="C194">
            <v>168.583984375</v>
          </cell>
        </row>
        <row r="195">
          <cell r="A195" t="str">
            <v>fdcgcgtibla71p</v>
          </cell>
          <cell r="B195" t="str">
            <v>0214,0215,0216,0217,0218</v>
          </cell>
          <cell r="C195">
            <v>168.583984375</v>
          </cell>
        </row>
        <row r="196">
          <cell r="A196" t="str">
            <v>fdcgcgtibla72p</v>
          </cell>
          <cell r="B196" t="str">
            <v>021B,021C,021D,021E,021F</v>
          </cell>
          <cell r="C196">
            <v>168.583984375</v>
          </cell>
        </row>
        <row r="197">
          <cell r="A197" t="str">
            <v>fdcgcgtibla73p</v>
          </cell>
          <cell r="B197" t="str">
            <v>0268,0269,026A,026B,026C</v>
          </cell>
          <cell r="C197">
            <v>168.583984375</v>
          </cell>
        </row>
        <row r="198">
          <cell r="A198" t="str">
            <v>fdcgcgtibla81p</v>
          </cell>
          <cell r="B198" t="str">
            <v>023E,023F,0240,0241,0242</v>
          </cell>
          <cell r="C198">
            <v>168.583984375</v>
          </cell>
        </row>
        <row r="199">
          <cell r="A199" t="str">
            <v>fdcgcgtibla91p</v>
          </cell>
          <cell r="B199" t="str">
            <v>0261,0262,0263,0264,0265,103E,103F,1040,1041,1042,1043,1044,1045,1046,1047</v>
          </cell>
          <cell r="C199">
            <v>505.751953125</v>
          </cell>
        </row>
        <row r="200">
          <cell r="A200" t="str">
            <v>fdcgcgticad01p</v>
          </cell>
          <cell r="B200" t="str">
            <v>06F3,06F4,06F5,06F6</v>
          </cell>
          <cell r="C200">
            <v>134.8671875</v>
          </cell>
        </row>
        <row r="201">
          <cell r="A201" t="str">
            <v>fdcgcgticad02p</v>
          </cell>
          <cell r="B201" t="str">
            <v>0710,0711,0712,0713</v>
          </cell>
          <cell r="C201">
            <v>134.8671875</v>
          </cell>
        </row>
        <row r="202">
          <cell r="A202" t="str">
            <v>fdcgdsexcwa01c_02c</v>
          </cell>
          <cell r="B202" t="str">
            <v>01C8,01C9,01CA,01CB,01CC,01CD,01CE,01CF,01D0</v>
          </cell>
          <cell r="C202">
            <v>303.451171875</v>
          </cell>
        </row>
        <row r="203">
          <cell r="A203" t="str">
            <v>fdcgdsgwywa01c_02c</v>
          </cell>
          <cell r="B203" t="str">
            <v>01BE,01BF,01C0,01C1,01C2,01C3,01C4,01C5,01C6,01C7</v>
          </cell>
          <cell r="C203">
            <v>337.16796875</v>
          </cell>
        </row>
        <row r="204">
          <cell r="A204" t="str">
            <v>fdcicgwc001n01p_02p</v>
          </cell>
          <cell r="B204" t="str">
            <v>01D1,01D2,01D3,01D4,01D5,01D6,01D7,01D8,01D9,01DA,01DB,01DC,01DD,01DE,01DF,01E0,01E1</v>
          </cell>
          <cell r="C204">
            <v>573.185546875</v>
          </cell>
        </row>
        <row r="205">
          <cell r="A205" t="str">
            <v>tigcgcd1ffp</v>
          </cell>
        </row>
        <row r="206">
          <cell r="A206" t="str">
            <v>tigcgcd1ffp_fdcgcgcrisa01p</v>
          </cell>
          <cell r="B206" t="str">
            <v>0345,0346,0347,0348,0349,034A,034B,034C,034D,034E,034F,0350,0351</v>
          </cell>
          <cell r="C206">
            <v>438.318359375</v>
          </cell>
        </row>
        <row r="207">
          <cell r="A207" t="str">
            <v>tigcgcd1ffp_fdcgcgdwhsa01p</v>
          </cell>
          <cell r="B207" t="str">
            <v>035F,0360,0361,0362,0363,0364,0365,0366,0367,0368,0369,036A</v>
          </cell>
          <cell r="C207">
            <v>404.6015625</v>
          </cell>
        </row>
        <row r="208">
          <cell r="A208" t="str">
            <v>tigcgcd1ffp_fdcgcgnavsa01p</v>
          </cell>
          <cell r="B208" t="str">
            <v>0372,0373,0374,0375,0376,0377,0378,0379,037A,037B,037C,037D,037E</v>
          </cell>
          <cell r="C208">
            <v>438.318359375</v>
          </cell>
        </row>
        <row r="209">
          <cell r="A209" t="str">
            <v>tigcgcd1ffp_fdcgcgoscsa02p</v>
          </cell>
          <cell r="B209" t="str">
            <v>036B,036C,036D,036E,036F,0370,0371</v>
          </cell>
          <cell r="C209">
            <v>236.017578125</v>
          </cell>
        </row>
        <row r="210">
          <cell r="A210" t="str">
            <v>tigcgcd1ffp_fdcgcgpmgsa01p</v>
          </cell>
          <cell r="B210" t="str">
            <v>0387,0388,0389,038A,038B,038C,038D</v>
          </cell>
          <cell r="C210">
            <v>236.017578125</v>
          </cell>
        </row>
        <row r="211">
          <cell r="A211" t="str">
            <v>tigcgcd2ffp</v>
          </cell>
        </row>
        <row r="212">
          <cell r="A212" t="str">
            <v>tigcgcd2ffp_fdcgcgcmssa01p</v>
          </cell>
          <cell r="B212" t="str">
            <v>0DA0,0DA1,0DA2,0DA3,0DA4,0DA5,0DA6,0DA7</v>
          </cell>
          <cell r="C212">
            <v>269.734375</v>
          </cell>
        </row>
        <row r="213">
          <cell r="A213" t="str">
            <v>tigcgcd2ffp_fdcgcgcrisa02p</v>
          </cell>
          <cell r="B213" t="str">
            <v>0352,0353,0354,0355,0356,0357,0358,0359,035A,035B,035C,035D,035E</v>
          </cell>
          <cell r="C213">
            <v>438.318359375</v>
          </cell>
        </row>
        <row r="214">
          <cell r="A214" t="str">
            <v>tigcgcd2ffp_fdcgcgoscsa01p</v>
          </cell>
          <cell r="B214" t="str">
            <v>037F,0380,0381,0382,0383,0384,0385,0386</v>
          </cell>
          <cell r="C214">
            <v>269.734375</v>
          </cell>
        </row>
        <row r="215">
          <cell r="A215" t="str">
            <v>tigcgcd2ffp_fdcgcgpmgsa02p</v>
          </cell>
          <cell r="B215" t="str">
            <v>038E,038F,0390,0391,0392,0393,0394</v>
          </cell>
          <cell r="C215">
            <v>236.017578125</v>
          </cell>
        </row>
        <row r="216">
          <cell r="A216" t="str">
            <v>tinbubm2700ffp-1_ffp-2</v>
          </cell>
          <cell r="B216" t="str">
            <v>01A0,01A1,01A2,01A3,01A4,01A5,01A6,01A7,01A8,01A9,01AA,01AB,01AC,01AD,01AE,01AF,01B0,01B1,01B2,01B3,01B4,01B5,01B6,01B7,01B8,01B9,01BA,01BB,01BC,01BD,0714,0F12,0F13,0F14,0F15,0F16,0F17,0F18,0F19,0F1A,0F1B,0F1C,0F1D,0F1E,0F1F,0F20,0F21,0F22,0F23,0F24,0F25,0F26,0F27,0F28,0F29,0F2A,0F2B,0F2C,0F2D,0F2E,0F2F,0F30,0F31,0F32,0F33,0F34,0F35,0F36,0F37,0F38,0F39,0F3A,0F3B,0F3C,0F3D,0F3E,0F3F,0F40,0F41,0F42,0F43,0F44,0F45,0F46,0F47,0F48,0F49,0F4A,0F4B,0F4C,0F4D</v>
          </cell>
          <cell r="C216">
            <v>3068.228515625</v>
          </cell>
        </row>
        <row r="222">
          <cell r="A222" t="str">
            <v>fdcctitwsaa01p_02p</v>
          </cell>
          <cell r="B222" t="str">
            <v>061A,061B,061C,061D,0A62,0A63</v>
          </cell>
          <cell r="C222">
            <v>136.97265625</v>
          </cell>
        </row>
        <row r="228">
          <cell r="A228" t="str">
            <v>fdcgcgad001c01p_2p</v>
          </cell>
          <cell r="B228" t="str">
            <v>0399,039A,039B,039C,039D,039E,039F,03A0,03A1,03A2,03A3,03A4,03A5,03A6,03A7,03A8,0D99,0D9A,0D9B,0DA8,0DA9,0DF4,0DF5,0DF6,0DF7,0DF8,0DF9,0DFA,0DFB</v>
          </cell>
          <cell r="C228">
            <v>716.474609375</v>
          </cell>
        </row>
        <row r="235">
          <cell r="A235" t="str">
            <v>fdcgcgboxaa01p_2p</v>
          </cell>
          <cell r="B235" t="str">
            <v>07C6,07C7,07C8,07C9,07CA,07CB,07D0,07D1,1546,1547,1548</v>
          </cell>
          <cell r="C235">
            <v>370.884765625</v>
          </cell>
        </row>
        <row r="241">
          <cell r="A241" t="str">
            <v>fdcgcgcmraa01p_2p</v>
          </cell>
          <cell r="B241" t="str">
            <v>0AB1,0AB2,0AB3,0AB4,0AB5,0AB6,0AB7,0AB8,0AB9,0ABA,0ABB,0ABC,0ABD,0ABE,0ABF,0AC0,0AC1,0AC2,0AC3,0AC4,0AC5,0AC6,0AC7,0AC8,0AC9,0ACA,0ACB,0ACC,0ACD,0ACE,0ACF,0AD0,0E0B,0E0C,0E0D</v>
          </cell>
          <cell r="C241">
            <v>1082.095703125</v>
          </cell>
        </row>
        <row r="247">
          <cell r="A247" t="str">
            <v>fdcgcgcpldbc01p_2p</v>
          </cell>
          <cell r="B247" t="str">
            <v>04BD,04BE,04BF,04C0,04C1,04C2,04C3,04C4,04C5,04C6,04C7,04C8,04C9,04CA,04CB,04CC,04CD,04CE,04CF,04D0,04D1,04D2,04D3,04D4,04D5,04D6,04D7,04D8,04D9,04DA,04DB,04DC,04DD,04DE,04DF,0A64,0A65,0A66,0A67,0A68,0A69,0DBC,0DBD,0DBE,0DBF,0DC0,0DC1,0DC2,0DC3,0DC4,0DC5,0DC6,0DC7,0DC8,0DC9,0DCA</v>
          </cell>
          <cell r="C247">
            <v>1692.15625</v>
          </cell>
        </row>
        <row r="249">
          <cell r="A249" t="str">
            <v>fdcgcgdbcad01p_2p</v>
          </cell>
          <cell r="B249" t="str">
            <v>0544,0545,0A6A</v>
          </cell>
          <cell r="C249">
            <v>68.486328125</v>
          </cell>
        </row>
        <row r="251">
          <cell r="A251" t="str">
            <v>fdcgcgdbcsd01p_02p</v>
          </cell>
          <cell r="B251" t="str">
            <v>05F4,05F5,05F6,05F7,05F8,05F9,05FA,05FB,06E0,06E1,06E2,06E3,06E4,06E5,06E6,06E7,06E8,06E9,06EA,06EB,06EC,06ED,06EE,06EF,06F0,06F1,06F2</v>
          </cell>
          <cell r="C251">
            <v>910.353515625</v>
          </cell>
        </row>
        <row r="275">
          <cell r="A275" t="str">
            <v>fdcgcgeclla64_74p</v>
          </cell>
          <cell r="B275" t="str">
            <v>06B3,06B4,06B5,0A5F,0A60,0A61,1034,1035,1036,1037,1038,1039</v>
          </cell>
          <cell r="C275">
            <v>306.609375</v>
          </cell>
        </row>
        <row r="301">
          <cell r="A301" t="str">
            <v>fdcgcgetlaa01p_02p</v>
          </cell>
          <cell r="B301" t="str">
            <v>0E1E,104F,1050,1051,1052,1053,1054,1055,1056,1057,1058,1059,105A,105B,105C,105D,105E,105F,1060</v>
          </cell>
          <cell r="C301">
            <v>607.955078125</v>
          </cell>
        </row>
        <row r="303">
          <cell r="A303" t="str">
            <v>fdcgcgetlaa03p_04p</v>
          </cell>
          <cell r="B303" t="str">
            <v>0E1F,1063,1064,1065,1066,1067,1068,1069,106A,106B,106C,106D,106E,106F,1070,1071,1072,1073,1074,1075,1076,1077,1078,1079,107A</v>
          </cell>
          <cell r="C303">
            <v>810.255859375</v>
          </cell>
        </row>
        <row r="305">
          <cell r="A305" t="str">
            <v>fdcgcgetlaa05p_6p</v>
          </cell>
          <cell r="B305" t="str">
            <v>05FF,0600,0601,0602,0603,11EF,11F0,11F1,1382,1383,1384,1385,1386,1387,1388,1389,138A,138B,138C,138D,138E,138F,1390,1391,1392,1393,1394,1395,1396,1397,1398,1399,139A,139B,139C,139D,139E,139F,13AF</v>
          </cell>
          <cell r="C305">
            <v>1282.291015625</v>
          </cell>
        </row>
        <row r="307">
          <cell r="A307" t="str">
            <v>fdcgcgetlaa07p_8p</v>
          </cell>
          <cell r="B307" t="str">
            <v>0E20,1172,1173,1174,1175,1176</v>
          </cell>
          <cell r="C307">
            <v>169.63671875</v>
          </cell>
        </row>
        <row r="309">
          <cell r="A309" t="str">
            <v>fdcgcgetlaa09p_10p</v>
          </cell>
          <cell r="B309" t="str">
            <v>0A6B,0A74,0A75,0A76,0A77,0A78,0A79,0A7A,0A7B,0A7C,0A7D,0A7E,0A7F,0A80,0A81,0A82,0A83,0A84,0A85,0A86,0A87,0A88,0A8D,0A8E,0A8F,0A90</v>
          </cell>
          <cell r="C309">
            <v>843.97265625</v>
          </cell>
        </row>
        <row r="321">
          <cell r="A321" t="str">
            <v>fdcgcgjfpaa61p_62p</v>
          </cell>
          <cell r="B321" t="str">
            <v>129D,129E</v>
          </cell>
          <cell r="C321">
            <v>67.43359375</v>
          </cell>
        </row>
        <row r="324">
          <cell r="A324" t="str">
            <v>fdcgcgjfpdbc51p_52p</v>
          </cell>
          <cell r="B324" t="str">
            <v>03AE,03AF,03B0,03B1,03B2,03B3,03B4,03B5,03B6,03B7,03B8,03B9,03BA,03BB,03BC,03BD,03BE,03BF,03C0,03C1,03C2,03C3,03C4,03C5,03C6,03C7,03C8,03C9,03CA,03CB,03CC,03CD,03CE,03CF,03D0,03D1,03D2,03D3,03D4,03D5,03D6,03D7,03D8,03D9,03DA,03DB,03DC,03DD,03DE,03DF,03E0,03E1,03E2,03E3,03E4,03E5,03E6,03E7,03E8,03E9,03EA,03EB,03EC,03ED,03EE,03EF,03F0,03F1,03F2,03F3,03F4,03F5,03F6,03F7,03F8,03F9,03FA,03FB,03FC,03FF,0400,0401,0402,0403,0404,0405,0406,0407,0408,0409,040A,040B,040C,040D,046F,0470,0471,0472,0473,0474,0475,0476,0477,0478,0479,047A,047B,047C,047D,047E,047F,0480,0481,0482,0488,0489,048A,048B,048C,048D,048E,048F</v>
          </cell>
          <cell r="C324">
            <v>4113.44921875</v>
          </cell>
        </row>
        <row r="326">
          <cell r="A326" t="str">
            <v>fdcgcgjfpdbc61p_62p</v>
          </cell>
          <cell r="B326" t="str">
            <v>0411,0412,0413,0414,0415,0416,0417,0418,0419,041A,041B,041C,041D,041E,041F,0420,0421,0422,0423,0424,0425,0426,0427,0428,0429,042A,042B,0EC4,0EC5,0EC6,0EC7,0EC8,0EC9,0ECA,0ECB,0ECC,0ECD,0ECE,0ECF,0ED0,0ED1,0ED2,0ED3,0ED4,0ED5,0ED6,0ED7,0ED8,0ED9,0EDA,0EDB,0EDC,0EDD,0EDE,0EDF,0EE0,0EE1,0EE2,0EE3,0EE4,0EE5,0EE6,0EE7,0EE8,0EE9,0EEA,12C4,12C5,12C6,12C7,12C8,12C9,12CA,12CB,12CC,12CD,12CE,12CF,12D0,12D1,12D2,12D3,12D4,14AF,14B0,14B1,14B2,14B3,14B4,14B5,14B6,14B7,14B8,14B9,14BA,14BB,14BC,14BD,14BE,14BF,14C0,14C1,14C2,14C3,14C4,14C5,14C6,14C7,14C8,14C9,14CA,14CB,14CC,14CD,14CE,14CF,14D0,14D1,14D2,14D3,14D4,14D5,14D6,14D7,14D8,14D9,14DA,14DB,14DC,14DD,14DE,14DF,14E0,14E1,14E2,14E3,14E4,14E5,14E6,14E7,14E8,14E9,14EA,14EB,14EC,14ED,14EE,14EF,14F0,14F1,14F2,14F3,14F4,14F5,14F6,14F7,14F8,14F9,14FA,14FB,14FC,14FD,14FE,14FF,1500,1501,1502,1503,1504,1505,1506,1507,1508,1509,150A,150B,150C,150D,150E,150F,1510</v>
          </cell>
          <cell r="C326">
            <v>6102.740234375</v>
          </cell>
        </row>
        <row r="335">
          <cell r="A335" t="str">
            <v>fdcgcgmqmla65_75p</v>
          </cell>
          <cell r="B335" t="str">
            <v>01FD,01FE,0227,0228,1429</v>
          </cell>
          <cell r="C335">
            <v>168.583984375</v>
          </cell>
        </row>
        <row r="342">
          <cell r="A342" t="str">
            <v>fdcgcgracad01p_2p</v>
          </cell>
          <cell r="B342" t="str">
            <v>0E0E,0E0F,0E10,1048,1049,104A,10BC,10BD,10BE,10BF,1444,1445,1446,1447,1448,1449,1532,1533,1549,154A,154B</v>
          </cell>
          <cell r="C342">
            <v>414.076171875</v>
          </cell>
        </row>
        <row r="344">
          <cell r="A344" t="str">
            <v>fdcgcgracad03p_4p</v>
          </cell>
          <cell r="B344" t="str">
            <v>0E21,0E22,0E23,10D0,10D1,10D2,10D3</v>
          </cell>
          <cell r="C344">
            <v>138.025390625</v>
          </cell>
        </row>
        <row r="346">
          <cell r="A346" t="str">
            <v>fdcgcgracad05p_06p</v>
          </cell>
          <cell r="B346" t="str">
            <v>076D,076E,076F,0770,0771,0772,0773,0774,0775,0776,0777,0778,0779,077A,0A6C,0A6D,0A6E,0AE5,0AE6,0AE7,0AE8,0AE9,0AEA,0AEB,0AEC,0B00,0B01,0B02,0B03,0B04,0B05,0B06,0B07,108B,108C,108D,108E,108F,1090,1091,1092,1093,1094,1095,1096,1097,1098,1099,109A,109B,109C,109D,109E,109F,10A0,10A1,10A2,10A3,10A4,10A5,10A6,11D1,11D2,11D3,11D4,11D5,11D6,1534,1535,1536,1537</v>
          </cell>
          <cell r="C346">
            <v>2295.900390625</v>
          </cell>
        </row>
        <row r="348">
          <cell r="A348" t="str">
            <v>fdcgcgracad07p_8p</v>
          </cell>
          <cell r="B348" t="str">
            <v>107B,107C,107D,107E,107F,10AB,10AC,10AD,10AE,10AF,10B0,10B1,10B2,10B3,10B4,10C6,10C7,10DC,10DD,10DE,10DF,10E0,10E1,10E2,10E3,10E4,10E5,10E6,10E7,10E8,10E9,10EA,10EB,10EC,10ED,10EE,10EF,10F0,10F1,1102,1103,1108,1109,1135,1136,113B,113C,117B,117C,11A5,11A6,11AB,11AC,11F4,11F5,11F6,11F7,11F8,13AC,13AD,13AE</v>
          </cell>
          <cell r="C348">
            <v>1958.732421875</v>
          </cell>
        </row>
        <row r="350">
          <cell r="A350" t="str">
            <v>fdcgcgracad13p_14p</v>
          </cell>
          <cell r="B350" t="str">
            <v>0A6F,0AF5,0AF6,0AF7,0AF8,0AF9,0AFA,0AFB,0AFC,0AFD,0B08,0B09,0B0D,0B0E,0B0F,0B10,0B15,0B16,0B17,0B18,0C56,0C57,0C58,0DFC,0DFD,11D7,11D8,11D9,11DA,11DB,11DC,1526,1527,1528,1529,152A,152B,152C,152D,152E,153A,153B,153C,15EE,15EF,15F0,15F1,15F2,15F3,15F4,15F5,15F6</v>
          </cell>
          <cell r="C350">
            <v>1655.28125</v>
          </cell>
        </row>
        <row r="352">
          <cell r="A352" t="str">
            <v>fdcgcgracad15p_16p</v>
          </cell>
          <cell r="B352" t="str">
            <v>05FD,05FE,0AFE,0AFF,0B21,0B22,0B23,0B24,0B25,0B26,0B27,0B28,0B2E,0B2F,0B30,0DFE,0DFF,0E00,11B3,11B4,11B5</v>
          </cell>
          <cell r="C352">
            <v>610.060546875</v>
          </cell>
        </row>
        <row r="354">
          <cell r="A354" t="str">
            <v>fdcgcgracad17p_18p</v>
          </cell>
          <cell r="B354" t="str">
            <v>0E11,0E12,0E13,10F6,10F7,10F8,10F9,10FA,10FB,10FC,10FD,10FE,10FF,1100,1101,11B6,11B7,11B8,11B9,11BA,11BB,11BC,11BD,11BE,11C8,11C9,11CA,11CB,11CC,11CD,11CE,11CF,11D0,153D,153E</v>
          </cell>
          <cell r="C354">
            <v>1082.095703125</v>
          </cell>
        </row>
        <row r="356">
          <cell r="A356" t="str">
            <v>fdcgcgracad19p_20p</v>
          </cell>
          <cell r="B356" t="str">
            <v>076A,076B,076C,0E14,0E15,0E16,110E,110F,1110,1111,1112,1113,1114,1115,1116,1117,1118,1119,111A,111B,111C,111D,111E,111F,1120,1121,1122,1123,1124,1125,1126,1127,1128,1129,112A,112B,112C,112D,112E,112F,1130,1131,1132,1133,1134,11BF,11C0,11C1,11C2,11C3,11C4,11C5,11C6,11C7,11DD,11DE,11DF,11E0,11E1,11E2,1538,1539</v>
          </cell>
          <cell r="C356">
            <v>1992.44921875</v>
          </cell>
        </row>
        <row r="358">
          <cell r="A358" t="str">
            <v>fdcgcgracad21p_22p</v>
          </cell>
          <cell r="B358" t="str">
            <v>071B,071C,071D,071E,071F,0720,0721,0722,0723,0724,0725,0733,0734,0735,0736,0737,0B50,0B51,0B52,0B53,0B54,0B55,0B56,0E01,0E02,0E03</v>
          </cell>
          <cell r="C358">
            <v>778.64453125</v>
          </cell>
        </row>
        <row r="360">
          <cell r="A360" t="str">
            <v>fdcgcgracad23p_24p</v>
          </cell>
          <cell r="B360" t="str">
            <v>042F,0430,0431,0432,0433,0434,0435,0436,0437,0438,0439,043A,043B,043C,043D,0715,0716,0717,0718,0719,071A,0732,0738,0739,073A,073B,073C,073D,073E,0740,0741,0742,0743,0744,0745,0746,0747,0748,0749,0B31,0B32,0B33,0B34,0B35,0B36,0B37,0B38,0B39,0B3A,0B3B,0B3C,0B3D,0B3E,0B3F,0B5F,0B60,0B61,0B62,0B63,0B64,0B65,0B66,0B67,0B68,0B69,0B6A,0E08,0E09,0E0A,11E3,11E4,11E5,11E6,11E7,11E8</v>
          </cell>
          <cell r="C360">
            <v>2430.767578125</v>
          </cell>
        </row>
        <row r="362">
          <cell r="A362" t="str">
            <v>fdcgcgracad25p_26p</v>
          </cell>
          <cell r="B362" t="str">
            <v>0680,0681,0682,0683,0684,0685,0686,0687,0688,0726,0727,0728,0729,072A,072B,072C,072D,072E,072F,0730,0731,0750,0751,0752,0753,0754,0755,0756,0757,0758,0759,075A,075B,075C,075D,075E,075F,0760,0B73,0B74,0B75,0B76,0B77,0B78,0B79,0B7A,0B7B,0B7C,0B7D,0B7E,0B7F,0B80,0B81,0B82,0E04,0E05,0E06,0F60,0F61,0F62,0F63,0F64,0F65,0F66,0F67,0F68,0F69,0F6A,0F6B,0F6C,0F6D,0F6E,0F6F,0F70,0F71,0F72,0F73,0F74,0F75,0F76,0F77,0F78,0F79,0F7A,0F7B,0F7C,0F7D,0F7E,0F7F,0F80,0F81,0F82,0F83,0F84,0F85,0F86,0F87,0F88,0F89,0F8A,0F8B,0F8C,0F8D,0F8E,0F8F,0F90,0F91,0F92,0F93,0F94,0F95,0F96,0F97,0F98,0F99,0F9A,0F9B,0F9C,0F9D,0F9E,0F9F,0FA0,0FA1,0FA2,0FA3,0FA4,0FA5,0FA6,0FA7,0FA8,0FA9,11E9,11EA,11EB,11EC,11ED,11EE,11FB,11FC,11FD,11FE,11FF,1200,1201,1202,1203,1204,1205,1206,1207,1208,1209,120A,120B,120C,120D,120E,120F,1210,1211,1212,1213,1214,1215,1216,1217,1218,1219,121A,121B,121C,121D,121E,121F,1220,1221,1222,1223,1224,1225,1226,1227,1228,1229,122A,122B,122C,122D,122E,122F,1230,1231,1232,1233,1234,1235,1236,1237,1238,1239,123A,123B,123C,123D,123E,123F,1240,1241,1242,1243,1244,1245,1246,1247,1248,1249,124A,124B,124C,124D,124E,124F,151A,151B,151C,151D,151E,151F,1520,1521,1522,1523</v>
          </cell>
          <cell r="C362">
            <v>7703.23046875</v>
          </cell>
        </row>
        <row r="364">
          <cell r="A364" t="str">
            <v>fdcgcgracad27p_28p</v>
          </cell>
          <cell r="B364" t="str">
            <v>0E17,0E18,0E19,1141,1142,1143,1144,1145,1146,1147,1148,1149,114A,114B,114C,114D,114E,114F,1150,1151,1152,1153,1154,1155,1156,1157,1158,1159,115A,115B,115C,115D,115E,115F,1160,1161,1162,1163,1164,1165,1166,1167,1168,1169,116A,116B,116C,116D,116E,116F,1170,1171,152F,1530,1531,154F,1550,1551,1552,1553,1554</v>
          </cell>
          <cell r="C364">
            <v>1958.732421875</v>
          </cell>
        </row>
        <row r="366">
          <cell r="A366" t="str">
            <v>fdcgcgracad29p_30p</v>
          </cell>
          <cell r="B366" t="str">
            <v>0E1A,0E1B,0E1C,1181,1182,1183,1184,1185,1186,1187,1188,1189,118A,118B,118C,118D,118E,118F,1190,1191,1192,1193,1194,1195,1196,1197,1198,1199,119A,119B,119C,119D,119E,119F,11A0,11A1,11A2,11A3,11A4,11AD,11AE,11AF,11B0,11B1,11B2,1491,1492,1493,1494,1495,1496,1497,1498,1499,149A,149B,149C,149D,149E,149F,14A0,14A1,14A2,14A3,14A4,14A5,14A6,14A7,14A8,14A9,14AA,14AB,14AC,14AD,14AE,154C,154D,154E</v>
          </cell>
          <cell r="C366">
            <v>2531.91796875</v>
          </cell>
        </row>
        <row r="372">
          <cell r="A372" t="str">
            <v>fdcgcgrilaa01p_2p</v>
          </cell>
          <cell r="B372" t="str">
            <v>0BA0,0BA1,0BA2,0BA3,0BA4,0BA5,0BA6,0BA7,0BA8,0C59,0C5A,0C5B,0C5C,0C5D,0C5E,0C5F,0C60,0C61,0C62,0C63,0C64,0C65,0C66,0C67,0C68,0C69,0C6A,0C6B,0C6C,0C6D,0C6E,0C6F,0C70,0E1D</v>
          </cell>
          <cell r="C372">
            <v>1113.70703125</v>
          </cell>
        </row>
        <row r="381">
          <cell r="A381" t="str">
            <v>fdcgcgtcola64p_74p</v>
          </cell>
          <cell r="B381" t="str">
            <v>0E0E,0E0F,0E10,0EFC,1374,1375,1376,1425,1426,1427</v>
          </cell>
          <cell r="C381">
            <v>239.17578125</v>
          </cell>
        </row>
        <row r="407">
          <cell r="A407" t="str">
            <v>fdcgcgtibla61_71p</v>
          </cell>
          <cell r="B407" t="str">
            <v>01EF,01F0,0219,021A,0A50,0A51,0A52,0BA9,0BAA,0BAB,0BAC,0BAD,0BAE,0BAF,0BB0,0BB1,0BB2,0BB3,103A,103B,148E</v>
          </cell>
          <cell r="C407">
            <v>610.060546875</v>
          </cell>
        </row>
        <row r="408">
          <cell r="A408" t="str">
            <v>fdcgcgtibla62_72p</v>
          </cell>
          <cell r="B408" t="str">
            <v>01F6,01F7,0220,0221,0A53,0A54,0A55,0BB4,0BB5,0BB6,0BB7,0BB8,0BB9,0BBA,0BBB,0BBC,0BBD,0BBE</v>
          </cell>
          <cell r="C408">
            <v>508.91015625</v>
          </cell>
        </row>
        <row r="409">
          <cell r="A409" t="str">
            <v>fdcgcgtibla63_73p</v>
          </cell>
          <cell r="B409" t="str">
            <v>024A,024B,026D,026E,141F,1420,1421,1422,1423,1424</v>
          </cell>
          <cell r="C409">
            <v>337.16796875</v>
          </cell>
        </row>
        <row r="413">
          <cell r="A413" t="str">
            <v>fdcgcgtibla81_91p</v>
          </cell>
          <cell r="B413" t="str">
            <v>0243,0244,0266,0267,0A56,0A57,0A58,0BBF,0BC0,0BC1,0BC2,0BC3,0BC4,0BC5,0BC6,0BC7,0BC8,0BC9,103C,103D,148F</v>
          </cell>
          <cell r="C413">
            <v>610.060546875</v>
          </cell>
        </row>
        <row r="415">
          <cell r="A415" t="str">
            <v>fdcgcgticad01p_2p</v>
          </cell>
          <cell r="B415" t="str">
            <v>06F7,06F8,06F9,06FA,06FB,06FC,06FD,06FE,06FF,0700,0701,0702,0703,0704,0705,0706,0707,0708,0709,070A,070B,070C,070D,070E,070F,0761,0762,0763,0764,0765,0766,0767,0768,0769,0E07</v>
          </cell>
          <cell r="C415">
            <v>1147.423828125</v>
          </cell>
        </row>
        <row r="432">
          <cell r="A432" t="str">
            <v>fdcgcgdtgad14p</v>
          </cell>
          <cell r="B432" t="str">
            <v>077F,0780,0781,0782,0783,0784,0785,0786,0787,0788,0789,078A,078B,078C,078D,078E,078F,0790,0791,0792,0793,0794,0795,0796,0797,0798,0799,079A,079B,079C,079D,0A81,0A82,0A83,0AA3,0AA4,0AA5,0AA6,0AA7,0AA8,0AA9,0AAA,0AAB,0ABA,0ABB,0ABC,0B22,0B23,0B24,0B25,0B26,0B27</v>
          </cell>
          <cell r="C432">
            <v>1753.2734375</v>
          </cell>
        </row>
        <row r="433">
          <cell r="A433" t="str">
            <v>fdcgcgdtgad16p</v>
          </cell>
          <cell r="B433" t="str">
            <v>079E,079F,07A0,07A1,07A2,07A3,07A4,07A5,07A6,07A7,07A8,07A9,07AA,07AB,07AC,07AD,07AE,07AF,07B0,07B1,0A84,0A85,0A86,0A87,0A88,0A89,0A8A,0A8B,0A8C</v>
          </cell>
          <cell r="C433">
            <v>977.787109375</v>
          </cell>
        </row>
        <row r="434">
          <cell r="A434" t="str">
            <v>fdcgcgdtgad18p</v>
          </cell>
          <cell r="B434" t="str">
            <v>084B,084C,084D,084E,084F,0850,0851,0852,0853,0854,0855,0856,0857,0858,0859,085A,085B,085C,085D,085E,0A8D,0A8E,0A8F,0A90,0A91,0A92,0A93,0A94,0A95,0AB7,0AB8,0AB9,0B28,0B29,0B2A,0B2B,0B2C,0B2D,0B2E,0B2F,0B30</v>
          </cell>
          <cell r="C434">
            <v>1382.388671875</v>
          </cell>
        </row>
        <row r="435">
          <cell r="A435" t="str">
            <v>fdcgcgdtgad20p</v>
          </cell>
          <cell r="B435" t="str">
            <v>085F,0860,0861,0862,0863,0864,0865,0866,0867,0868,0869,086A,086B,086C,086D,086E,086F,0870,0871,0872,0873,0874,0875,0876,0877,0878,0879,087A,087B,087C,087D,087E,087F,0880,0881,0882,0883,0884,0885,0886,0887,0888,0889,088A,088B,088C,0A96,0A97,0A98,0A99,0A9A,0A9B,0A9C,0A9D,0A9E,0AB5,0AB6</v>
          </cell>
          <cell r="C435">
            <v>1921.857421875</v>
          </cell>
        </row>
        <row r="436">
          <cell r="A436" t="str">
            <v>fdcgcgdtgad22p</v>
          </cell>
          <cell r="B436" t="str">
            <v>07B2,07B3,07B4,07B5,07B6,07B7,07B8,07B9,07BA,07BB,07BC,07BD,07BE,07BF,07C0,07C1,07C2,07C3,07C4,07C5,07C6,07C7,07C8,07C9,07CA,07CB,07CC,07CD,07CE,07CF,07D0,07D1,07D2,07D3,07D4,07D5,07D6,07D7,07D8,07D9,07DA,07DB</v>
          </cell>
          <cell r="C436">
            <v>1416.10546875</v>
          </cell>
        </row>
        <row r="437">
          <cell r="A437" t="str">
            <v>fdcgcgdtgad24p</v>
          </cell>
          <cell r="B437" t="str">
            <v>07DC,07DD,07DE,07DF,07E0,07E1,07E2,07E3,07E4,07E5,07E6,07E7,07E8,07E9,07EA,07EB,07EC,07ED,07EE,07EF,07F0,07F1,07F2,07F3,07F4,07F5,07F6,07F7,07F8,07F9,07FA,07FB,07FC,07FD,07FE,07FF,0800,0801,0802,0803,0804,0805,0806,0807,0808,0809,080A,080B,080C,080D,080E,080F,0810,0811,0812,0B31,0B32,0B33,0B34,0B35,0B36</v>
          </cell>
          <cell r="C437">
            <v>2056.724609375</v>
          </cell>
        </row>
        <row r="438">
          <cell r="A438" t="str">
            <v>fdcgcgdtgad26p</v>
          </cell>
          <cell r="B438" t="str">
            <v>0813,0814,0815,0816,0817,0818,0819,081A,081B,081C,081D,081E,081F,0820,0821,0822,0823,0824,0825,0826,0827,0828,0829,082A,082B,082C,082D,082E,082F,0830,0831,0832,0833,0834,0835,0836,0837,0838,0839,083A,083B,083C,083D,083E,083F,0840,0841,0842,0843,0844,0845,0846,0847,0848,0849,084A,0A21,0A22,0A23,0A24,0A25,0A26,0A27,0A28,0A29,0A2A,0A2B,0A2C,0A2D,0A2E,0A2F,0A30,0A31,0A32,0A33,0A34,0A35,0A36,0A37,0A38,0A39,0A3A,0A3B,0A3C,0A3D,0A3E,0A3F,0A40,0A41,0A42,0A43,0A44,0A45,0A46,0A47,0A48,0A49,0A4A,0A4B,0A4C,0A4D,0A4E,0A4F,0A50,0A51,0A52,0A53,0A54,0A55,0A56,0A57,0A58,0A59,0A5A,0A5B,0A5C,0A5D,0A5E,0A5F,0ABD,0ABE,0ABF,0AC0,0AC1,0AC2,0AC3,0AC4,0AC5,0AC6,0AC7,0AC8,0AC9,0ACA,0ACB,0ACC,0ACD,0ACE,0ACF,0AD0,0AD1,0AD2,0AD3,0AD4,0AD5,0AD6,0AD7,0AD8,0AD9,0ADA,0ADB,0ADC,0ADD,0ADE,0ADF,0AE0,0AE1,0AE2,0AE3,0AE4,0AE5,0AE6,0AE7,0AE8,0AE9,0AEA,0AEB,0AEC,0AED,0AEE,0AEF,0AF0,0AF1,0AF2,0AF3,0AF4,0AF5,0AF6,0AF7,0AF8,0AF9,0AFA,0AFB,0AFC,0AFD,0AFE,0AFF,0B00,0B01,0B02,0B03,0B04,0B05,0B06,0B07,0B08,0B09,0B0A,0B0B,0B0C,0B0D,0B0E,0B0F,0B10,0B11,0B37,0B38,0B39,0B3A,0B3B,0B3C</v>
          </cell>
          <cell r="C438">
            <v>7080.52734375</v>
          </cell>
        </row>
        <row r="439">
          <cell r="A439" t="str">
            <v>fdcgcgdtgad28p</v>
          </cell>
          <cell r="B439" t="str">
            <v>088D,088E,088F,0890,0891,0892,0893,0894,0895,0896,0897,0898,0899,089A,089B,089C,089D,089E,089F,08A0,08A1,08A2,08A3,08A4,08A5,08A6,08A7,08A8,08A9,08AA,08AB,08AC,08AD,08AE,08AF,08B0,08B1,08B2,08B3,08B4,08B5,08B6,08B7,08B8,08B9,08BA,08BB,08BC,08BD,08BE,08BF,08C0,08C1,08C2,0AAC,0AAD,0AAE,0B3D,0B3E,0B3F,0B40,0B41,0B42</v>
          </cell>
          <cell r="C439">
            <v>2124.158203125</v>
          </cell>
        </row>
        <row r="440">
          <cell r="A440" t="str">
            <v>fdcgcgdtgad30p</v>
          </cell>
          <cell r="B440" t="str">
            <v>08C3,08C4,08C5,08C6,08C7,08C8,08C9,08CA,08CB,08CC,08CD,08CE,08CF,08D0,08D1,08D2,08D3,08D4,08D5,08D6,08D7,08D8,08D9,08DA,08DB,08DC,08DD,08DE,08DF,08E0,08E1,08E2,08E3,08E4,08E5,08E6,08E7,08E8,08E9,08EA,08EB,08EC,08ED,0A6B,0A6C,0A6D,0A6E,0A6F,0A70,0A71,0A72,0A73,0A74,0A75,0A76,0A77,0A78,0A79,0A7A,0A7B,0A7C,0A7D,0A7E,0A7F,0A80,0B12,0B13,0B14,0B15,0B16,0B17,0B43,0B44,0B45</v>
          </cell>
          <cell r="C440">
            <v>2495.04296875</v>
          </cell>
        </row>
        <row r="441">
          <cell r="A441" t="str">
            <v>fdcgcgdtgad61p</v>
          </cell>
          <cell r="B441" t="str">
            <v>0691,0692,0693,0694,0695,0696,0697,0698,0699,069A,069B,069C,069D,069E,069F,06A0,06A1,06A2,06A3,06A4,06A5</v>
          </cell>
          <cell r="C441">
            <v>708.052734375</v>
          </cell>
        </row>
        <row r="442">
          <cell r="A442" t="str">
            <v>fdcgcgdtgad62p</v>
          </cell>
          <cell r="B442" t="str">
            <v>06A6,06A7,06A8,06A9,06AA,06AB,06AC,06AD,06AE,06AF,06B0,06B1,06B2,06B3,06B4,06B5,06B6,06B7,06B8,06B9,06BA</v>
          </cell>
          <cell r="C442">
            <v>708.052734375</v>
          </cell>
        </row>
        <row r="500">
          <cell r="A500" t="str">
            <v>fdcgcgjfpaa61p</v>
          </cell>
          <cell r="B500" t="str">
            <v>0946,0947,0948,0949</v>
          </cell>
          <cell r="C500">
            <v>134.8671875</v>
          </cell>
        </row>
        <row r="501">
          <cell r="A501" t="str">
            <v>fdcgcgjfpaa62p</v>
          </cell>
          <cell r="B501" t="str">
            <v>094A,094B,094C,094D,094E,094F,0950,0951,0952,0953,0954,0955,0956,0957,0958,0959,095A,095B,095C,095D,095E,095F,0960,0961,0962,0963,0964,0965,0966,0967</v>
          </cell>
          <cell r="C501">
            <v>1011.50390625</v>
          </cell>
        </row>
        <row r="505">
          <cell r="A505" t="str">
            <v>fdcgcgjfpdbc61p</v>
          </cell>
          <cell r="B505" t="str">
            <v>0944</v>
          </cell>
          <cell r="C505">
            <v>33.716796875</v>
          </cell>
        </row>
        <row r="523">
          <cell r="A523" t="str">
            <v>fdcgcgracad03p</v>
          </cell>
          <cell r="B523" t="str">
            <v>0773,0774,0775,0776</v>
          </cell>
          <cell r="C523">
            <v>134.8671875</v>
          </cell>
        </row>
        <row r="524">
          <cell r="A524" t="str">
            <v>fdcgcgracad04p</v>
          </cell>
          <cell r="B524" t="str">
            <v>0777,0778,0779,077A</v>
          </cell>
          <cell r="C524">
            <v>134.8671875</v>
          </cell>
        </row>
        <row r="527">
          <cell r="A527" t="str">
            <v>fdcgcgracad07p</v>
          </cell>
          <cell r="B527" t="str">
            <v>08EE,08EF,08F0,08F1,08F2</v>
          </cell>
          <cell r="C527">
            <v>168.583984375</v>
          </cell>
        </row>
        <row r="528">
          <cell r="A528" t="str">
            <v>fdcgcgracad08p</v>
          </cell>
          <cell r="B528" t="str">
            <v>08F3,08F4,08F5,08F6,08F7</v>
          </cell>
          <cell r="C528">
            <v>168.583984375</v>
          </cell>
        </row>
        <row r="549">
          <cell r="A549" t="str">
            <v>fdcgcgracad33p_34p</v>
          </cell>
          <cell r="B549" t="str">
            <v>0934,0935,0936,0937,0938,0939,093A,093B,093C,093D,093E,093F,0940,0941,0942,0943</v>
          </cell>
          <cell r="C549">
            <v>539.46875</v>
          </cell>
        </row>
        <row r="583">
          <cell r="A583" t="str">
            <v>fdcgcgtibla22p</v>
          </cell>
          <cell r="B583" t="str">
            <v>0B46,0B47,0B48,0B49,0B4A,0B4B,0B4C,0B4D</v>
          </cell>
          <cell r="C583">
            <v>269.734375</v>
          </cell>
        </row>
        <row r="585">
          <cell r="A585" t="str">
            <v>fdcgcgtibla30p</v>
          </cell>
          <cell r="B585" t="str">
            <v>0B4E,0B4F,0B50,0B51,0B52,0B53,0B54,0B55</v>
          </cell>
          <cell r="C585">
            <v>269.734375</v>
          </cell>
        </row>
        <row r="586">
          <cell r="A586" t="str">
            <v>fdcgcgdtgad61p_62p</v>
          </cell>
          <cell r="B586" t="str">
            <v>06BB,06BC,06BD,06BE,06BF,06C0,06C1,06C2,06C3,06C4,06C5,06C6,06C7,06C8,06C9,06CA,06CB,06CC,06CD,06CE,06CF,06D0,06D1,06D2,06D3,06D4,06D5,06D6,06D7,06D8,06D9,06DA,06DB,06DC,06DD,06DE,06DF,06E0,06E1,06E2,06E3,06E4,06E5,06E6,06E7,06E8,06E9,06EA,06EB,06EC,06ED,06EE,06EF,06F0,06F1,06F2,06F3,06F4,06F5,06F6,06F7,06F8,06F9,06FA,06FB,06FC,06FD,06FE,06FF,0700,0701,0702,0703,0704,0705,0706,0707,0708,0709,070A,070B,070C,070D,070E,070F,0710,0711,0712,0713,0714,0715,0716,0717,0718,0719,071A,071B,071C,071D,071E,071F,0720,0721,0722,0723,0724,0725,0726,0727,0728,0729,072A,072B,072C,072D,072E,072F,0730,0731,0732,0733,0734,0735,0736,0737,0738,0739,073A,073B,073C,073D,073E,073F,0740,0741,0742,0743,0744,0745,0746,0747,0748,0749,074A,074B,074C,074D,074E,074F,0750,0751,0752,0753,0754,0755,0756,0757,0758,0759,075A,075B,075C,075D,075E,075F,0760,0761,0762,0763,0764,0765,0766,0767,0768,0769,076A,076B,076C,076D,076E,076F,0770,0771,0772</v>
          </cell>
          <cell r="C586">
            <v>6203.890625</v>
          </cell>
        </row>
        <row r="668">
          <cell r="A668" t="str">
            <v>fdcgcgracad03p_4p</v>
          </cell>
          <cell r="B668" t="str">
            <v>077B,077C,077D,077E,0A1E,0A1F,0A20,0AAF,0AB0,1951,1952,1953</v>
          </cell>
          <cell r="C668">
            <v>306.609375</v>
          </cell>
        </row>
        <row r="672">
          <cell r="A672" t="str">
            <v>fdcgcgracad07p_8p</v>
          </cell>
          <cell r="B672" t="str">
            <v>08F8,08F9,08FA,08FB,08FC,08FD,08FE,08FF,0900,0901,0902,0903,0904,0905,0906,0907,0908,0909,090A,090B,090C,090D,090E,090F,0910,0911,0912,0913,0914,0915,0916,0917,0918,0919,091A,091B,091C,091D,091E,091F,0920,0921,0922,0923,0924,0925,0926,0927,0928,0929,092A,092B,092C,092D,092E,092F,0930,0931,0932,0933,0AB1,0AB2,0AB3,0AB4,1954,1955,1956</v>
          </cell>
          <cell r="C672">
            <v>2161.033203125</v>
          </cell>
        </row>
        <row r="673">
          <cell r="A673" t="str">
            <v>fdcgcgatlla01u</v>
          </cell>
          <cell r="B673" t="str">
            <v>3434,3435,3436</v>
          </cell>
          <cell r="C673">
            <v>104.0712890625</v>
          </cell>
        </row>
        <row r="674">
          <cell r="A674" t="str">
            <v>fdcgcgatlld01u</v>
          </cell>
          <cell r="B674" t="str">
            <v>3437,3438,3439,343A,343B,343C,343D,343E,343F,3440,3441,3442,3443,3444,3445,3446,3447,3448,3449,344A,344B,344C,344D,344E,344F,3450,3451,3452,3453,3454,3455,3456,3457,3458,3459,345A,345B,345C,345D,345E,345F</v>
          </cell>
          <cell r="C674">
            <v>1422.3076171875</v>
          </cell>
        </row>
        <row r="694">
          <cell r="A694" t="str">
            <v>fdcgcgdtgad14p</v>
          </cell>
          <cell r="B694" t="str">
            <v>33D9,33DA,33DB</v>
          </cell>
          <cell r="C694">
            <v>3.158203125</v>
          </cell>
        </row>
        <row r="695">
          <cell r="A695" t="str">
            <v>fdcgcgdtgad16p</v>
          </cell>
          <cell r="B695" t="str">
            <v>33DC,33DD,33DE</v>
          </cell>
          <cell r="C695">
            <v>3.158203125</v>
          </cell>
        </row>
        <row r="698">
          <cell r="A698" t="str">
            <v>fdcgcgdtgad22p</v>
          </cell>
          <cell r="B698" t="str">
            <v>33DF,33E0,33E1</v>
          </cell>
          <cell r="C698">
            <v>3.158203125</v>
          </cell>
        </row>
        <row r="699">
          <cell r="A699" t="str">
            <v>fdcgcgdtgad24p</v>
          </cell>
          <cell r="B699" t="str">
            <v>33E2,33E3,33E4</v>
          </cell>
          <cell r="C699">
            <v>3.158203125</v>
          </cell>
        </row>
        <row r="700">
          <cell r="A700" t="str">
            <v>fdcgcgdtgad26p</v>
          </cell>
          <cell r="B700" t="str">
            <v>2946,2947,2948,33E5,33E6,33E7</v>
          </cell>
          <cell r="C700">
            <v>104.30859375</v>
          </cell>
        </row>
        <row r="709">
          <cell r="A709" t="str">
            <v>fdcgcgeclla05p</v>
          </cell>
          <cell r="B709" t="str">
            <v>3651,3652,3653,3654</v>
          </cell>
          <cell r="C709">
            <v>134.8671875</v>
          </cell>
        </row>
        <row r="710">
          <cell r="A710" t="str">
            <v>fdcgcgeclla06p</v>
          </cell>
          <cell r="B710" t="str">
            <v>3655,3656,3657,3658</v>
          </cell>
          <cell r="C710">
            <v>134.8671875</v>
          </cell>
        </row>
        <row r="719">
          <cell r="A719" t="str">
            <v>fdcgcgecllw02p</v>
          </cell>
          <cell r="B719" t="str">
            <v>087F,0880,0881,0882,0883,0884</v>
          </cell>
          <cell r="C719">
            <v>202.30078125</v>
          </cell>
        </row>
        <row r="721">
          <cell r="A721" t="str">
            <v>fdcgcgecllw04p</v>
          </cell>
          <cell r="B721" t="str">
            <v>0885,0886,0887,0888,0889,088A,1D0E,1D0F</v>
          </cell>
          <cell r="C721">
            <v>269.734375</v>
          </cell>
        </row>
        <row r="726">
          <cell r="A726" t="str">
            <v>fdcgcgecllw10p</v>
          </cell>
          <cell r="B726" t="str">
            <v>088B,088C</v>
          </cell>
          <cell r="C726">
            <v>67.43359375</v>
          </cell>
        </row>
        <row r="727">
          <cell r="A727" t="str">
            <v>fdcgcgecllw11p</v>
          </cell>
          <cell r="B727" t="str">
            <v>0879,087A</v>
          </cell>
          <cell r="C727">
            <v>67.43359375</v>
          </cell>
        </row>
        <row r="732">
          <cell r="A732" t="str">
            <v>fdcgcgecllw16p</v>
          </cell>
          <cell r="B732" t="str">
            <v>3659,365A</v>
          </cell>
          <cell r="C732">
            <v>67.43359375</v>
          </cell>
        </row>
        <row r="734">
          <cell r="A734" t="str">
            <v>fdcgcgecllw18p</v>
          </cell>
          <cell r="B734" t="str">
            <v>365B</v>
          </cell>
          <cell r="C734">
            <v>33.716796875</v>
          </cell>
        </row>
        <row r="735">
          <cell r="A735" t="str">
            <v>fdcgcgecllw19p</v>
          </cell>
          <cell r="B735" t="str">
            <v>365C</v>
          </cell>
          <cell r="C735">
            <v>33.716796875</v>
          </cell>
        </row>
        <row r="737">
          <cell r="A737" t="str">
            <v>fdcgcgemvwa01u</v>
          </cell>
          <cell r="B737" t="str">
            <v>34B0</v>
          </cell>
          <cell r="C737">
            <v>34.6904296875</v>
          </cell>
        </row>
        <row r="738">
          <cell r="A738" t="str">
            <v>fdcgcgemvwd01c</v>
          </cell>
          <cell r="B738" t="str">
            <v>34B1</v>
          </cell>
          <cell r="C738">
            <v>34.6904296875</v>
          </cell>
        </row>
        <row r="739">
          <cell r="A739" t="str">
            <v>fdcgcgemvwd01u</v>
          </cell>
          <cell r="B739" t="str">
            <v>34B2</v>
          </cell>
          <cell r="C739">
            <v>34.6904296875</v>
          </cell>
        </row>
        <row r="754">
          <cell r="A754" t="str">
            <v>fdcgcgfasla29p</v>
          </cell>
          <cell r="B754" t="str">
            <v>0814,0815,0816,0817,0818,0819,081A,081B,081C,081D,081E,081F,0820,0821,0870,0871,0872,0873,0874,0875,0876,0877,0878</v>
          </cell>
          <cell r="C754">
            <v>775.486328125</v>
          </cell>
        </row>
        <row r="755">
          <cell r="A755" t="str">
            <v>fdcgcgfasla30p</v>
          </cell>
          <cell r="B755" t="str">
            <v>0822,0823,083C,083D,0867,0868,0869,086A,086B,086C,086D,086E,086F</v>
          </cell>
          <cell r="C755">
            <v>438.318359375</v>
          </cell>
        </row>
        <row r="759">
          <cell r="A759" t="str">
            <v>fdcgcgjfpaa01p</v>
          </cell>
          <cell r="B759" t="str">
            <v>1C23,1C24,1C25,1C26,1C27,1C28,1C29,1C2A,1C2B,1C2C,1C2D,1C2E,1C2F,1C30,1C31</v>
          </cell>
          <cell r="C759">
            <v>505.751953125</v>
          </cell>
        </row>
        <row r="764">
          <cell r="A764" t="str">
            <v>fdcgcgjfpad03p</v>
          </cell>
          <cell r="B764" t="str">
            <v>1C1D,1C1E,1C1F,1C20,1C21,1C22</v>
          </cell>
          <cell r="C764">
            <v>202.30078125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AH178"/>
  <sheetViews>
    <sheetView tabSelected="1" topLeftCell="F1" zoomScale="110" zoomScaleNormal="110" workbookViewId="0">
      <pane ySplit="1" topLeftCell="A2" activePane="bottomLeft" state="frozen"/>
      <selection activeCell="C1" sqref="C1"/>
      <selection pane="bottomLeft" activeCell="AF105" sqref="AF105"/>
    </sheetView>
  </sheetViews>
  <sheetFormatPr defaultColWidth="15.5703125" defaultRowHeight="18" customHeight="1" x14ac:dyDescent="0.2"/>
  <cols>
    <col min="1" max="1" width="15.5703125" style="44"/>
    <col min="2" max="2" width="23.5703125" style="44" customWidth="1"/>
    <col min="3" max="4" width="0" style="44" hidden="1" customWidth="1"/>
    <col min="5" max="5" width="14.5703125" style="79" customWidth="1"/>
    <col min="6" max="7" width="10.140625" style="44" customWidth="1"/>
    <col min="8" max="8" width="0" style="44" hidden="1" customWidth="1"/>
    <col min="9" max="9" width="15.5703125" style="47" customWidth="1"/>
    <col min="10" max="10" width="0.140625" style="44" customWidth="1"/>
    <col min="11" max="16" width="15.5703125" style="44" hidden="1" customWidth="1"/>
    <col min="17" max="17" width="13.85546875" style="48" customWidth="1"/>
    <col min="18" max="24" width="11" style="46" hidden="1" customWidth="1"/>
    <col min="25" max="25" width="11" style="44" hidden="1" customWidth="1"/>
    <col min="26" max="27" width="11" style="44" customWidth="1"/>
    <col min="28" max="28" width="10.5703125" style="44" customWidth="1"/>
    <col min="29" max="29" width="11" style="44" customWidth="1"/>
    <col min="30" max="30" width="14.7109375" style="44" customWidth="1"/>
    <col min="31" max="32" width="13" style="44" customWidth="1"/>
    <col min="33" max="33" width="17" style="44" customWidth="1"/>
    <col min="34" max="16384" width="15.5703125" style="44"/>
  </cols>
  <sheetData>
    <row r="1" spans="1:34" ht="37.5" customHeight="1" x14ac:dyDescent="0.25">
      <c r="A1" s="7" t="s">
        <v>2</v>
      </c>
      <c r="B1" s="7" t="s">
        <v>0</v>
      </c>
      <c r="C1" s="7" t="s">
        <v>3</v>
      </c>
      <c r="D1" s="7" t="s">
        <v>4</v>
      </c>
      <c r="E1" s="77" t="s">
        <v>5</v>
      </c>
      <c r="F1" s="36" t="s">
        <v>6</v>
      </c>
      <c r="G1" s="36" t="s">
        <v>7</v>
      </c>
      <c r="H1" s="36" t="s">
        <v>8</v>
      </c>
      <c r="I1" s="36" t="s">
        <v>9</v>
      </c>
      <c r="J1" s="37" t="s">
        <v>300</v>
      </c>
      <c r="K1" s="37" t="s">
        <v>301</v>
      </c>
      <c r="L1" s="38" t="s">
        <v>302</v>
      </c>
      <c r="M1" s="38" t="s">
        <v>303</v>
      </c>
      <c r="N1" s="38" t="s">
        <v>304</v>
      </c>
      <c r="O1" s="38" t="s">
        <v>305</v>
      </c>
      <c r="P1" s="38" t="s">
        <v>306</v>
      </c>
      <c r="Q1" s="39" t="s">
        <v>545</v>
      </c>
      <c r="R1" s="40" t="s">
        <v>312</v>
      </c>
      <c r="S1" s="40" t="s">
        <v>313</v>
      </c>
      <c r="T1" s="40" t="s">
        <v>314</v>
      </c>
      <c r="U1" s="40" t="s">
        <v>315</v>
      </c>
      <c r="V1" s="40" t="s">
        <v>316</v>
      </c>
      <c r="W1" s="40" t="s">
        <v>543</v>
      </c>
      <c r="X1" s="55" t="s">
        <v>544</v>
      </c>
      <c r="Y1" s="35" t="s">
        <v>541</v>
      </c>
      <c r="Z1" s="58" t="s">
        <v>547</v>
      </c>
      <c r="AA1" s="58" t="s">
        <v>555</v>
      </c>
      <c r="AB1" s="58" t="s">
        <v>556</v>
      </c>
      <c r="AC1" s="58" t="s">
        <v>561</v>
      </c>
      <c r="AD1" s="58" t="s">
        <v>548</v>
      </c>
      <c r="AE1" s="58" t="s">
        <v>558</v>
      </c>
      <c r="AF1" s="58" t="s">
        <v>563</v>
      </c>
      <c r="AG1" s="58" t="s">
        <v>557</v>
      </c>
      <c r="AH1" s="43"/>
    </row>
    <row r="2" spans="1:34" ht="18" hidden="1" customHeight="1" x14ac:dyDescent="0.2">
      <c r="A2" s="1" t="s">
        <v>10</v>
      </c>
      <c r="B2" s="1" t="s">
        <v>11</v>
      </c>
      <c r="C2" s="1" t="s">
        <v>12</v>
      </c>
      <c r="D2" s="2" t="s">
        <v>13</v>
      </c>
      <c r="E2" s="2" t="s">
        <v>14</v>
      </c>
      <c r="F2" s="1" t="s">
        <v>15</v>
      </c>
      <c r="G2" s="1" t="s">
        <v>16</v>
      </c>
      <c r="H2" s="1" t="s">
        <v>17</v>
      </c>
      <c r="I2" s="3" t="s">
        <v>18</v>
      </c>
      <c r="J2" s="6"/>
      <c r="K2" s="6"/>
      <c r="L2" s="6"/>
      <c r="M2" s="6"/>
      <c r="N2" s="6"/>
      <c r="O2" s="6"/>
      <c r="P2" s="6"/>
      <c r="Q2" s="8">
        <f>VLOOKUP($E2,[1]PROD!$O$3:$Q$217,3,0)</f>
        <v>202.30078125</v>
      </c>
      <c r="R2" s="8">
        <f>IF(ISNA(VLOOKUP($E2,[1]PROD!$F$3:$H$217,3,0)),0,(VLOOKUP($E2,[1]PROD!$F$3:$H$217,3,0)))</f>
        <v>0</v>
      </c>
      <c r="S2" s="8">
        <f>IF(ISNA(VLOOKUP($E2,[1]PROD!$I$3:$K$217,3,0)),0,(VLOOKUP($E2,[1]PROD!$I$3:$K$217,3,0)))</f>
        <v>0</v>
      </c>
      <c r="T2" s="8" t="e">
        <f>VLOOKUP($E2,[1]PROD!$L$3:$N$217,3,0)</f>
        <v>#N/A</v>
      </c>
      <c r="U2" s="8">
        <f>VLOOKUP($E2,[1]PROD!$O$3:$Q$217,3,0)</f>
        <v>202.30078125</v>
      </c>
      <c r="V2" s="8" t="e">
        <f>VLOOKUP($E2,[1]PROD!$R$3:$T$217,3,0)</f>
        <v>#N/A</v>
      </c>
      <c r="W2" s="8" t="e">
        <f>(VLOOKUP($E2,'27TB Excel'!$A$3:$B$159,2,0)/1024)</f>
        <v>#N/A</v>
      </c>
      <c r="X2" s="8">
        <f>IF(ISNUMBER(VLOOKUP($E2,Others!$A$2:$B$68,2,0)/1024),(VLOOKUP($E2,Others!$A$2:$B$68,2,0)/1024),0)</f>
        <v>0</v>
      </c>
      <c r="Y2" s="5" t="e">
        <f t="shared" ref="Y2:Y33" si="0">IF($Q2-$W2=0,0,$Q2-$W2)</f>
        <v>#N/A</v>
      </c>
      <c r="Z2" s="5"/>
      <c r="AA2" s="5"/>
      <c r="AB2" s="5"/>
      <c r="AC2" s="5"/>
      <c r="AD2" s="5" t="s">
        <v>560</v>
      </c>
      <c r="AE2" s="5"/>
      <c r="AF2" s="5"/>
      <c r="AG2" s="5"/>
    </row>
    <row r="3" spans="1:34" ht="18" hidden="1" customHeight="1" x14ac:dyDescent="0.2">
      <c r="A3" s="1" t="s">
        <v>10</v>
      </c>
      <c r="B3" s="1" t="s">
        <v>11</v>
      </c>
      <c r="C3" s="1" t="s">
        <v>12</v>
      </c>
      <c r="D3" s="2" t="s">
        <v>13</v>
      </c>
      <c r="E3" s="2" t="s">
        <v>19</v>
      </c>
      <c r="F3" s="1" t="s">
        <v>15</v>
      </c>
      <c r="G3" s="1" t="s">
        <v>16</v>
      </c>
      <c r="H3" s="1" t="s">
        <v>17</v>
      </c>
      <c r="I3" s="3" t="s">
        <v>18</v>
      </c>
      <c r="J3" s="6"/>
      <c r="K3" s="6"/>
      <c r="L3" s="6"/>
      <c r="M3" s="6"/>
      <c r="N3" s="6"/>
      <c r="O3" s="6"/>
      <c r="P3" s="6"/>
      <c r="Q3" s="8">
        <f>VLOOKUP($E3,[1]PROD!$O$3:$Q$217,3,0)</f>
        <v>202.30078125</v>
      </c>
      <c r="R3" s="8">
        <f>IF(ISNA(VLOOKUP($E3,[1]PROD!$F$3:$H$217,3,0)),0,(VLOOKUP($E3,[1]PROD!$F$3:$H$217,3,0)))</f>
        <v>0</v>
      </c>
      <c r="S3" s="8">
        <f>IF(ISNA(VLOOKUP($E3,[1]PROD!$I$3:$K$217,3,0)),0,(VLOOKUP($E3,[1]PROD!$I$3:$K$217,3,0)))</f>
        <v>0</v>
      </c>
      <c r="T3" s="8" t="e">
        <f>VLOOKUP($E3,[1]PROD!$L$3:$N$217,3,0)</f>
        <v>#N/A</v>
      </c>
      <c r="U3" s="8">
        <f>VLOOKUP($E3,[1]PROD!$O$3:$Q$217,3,0)</f>
        <v>202.30078125</v>
      </c>
      <c r="V3" s="8" t="e">
        <f>VLOOKUP($E3,[1]PROD!$R$3:$T$217,3,0)</f>
        <v>#N/A</v>
      </c>
      <c r="W3" s="8" t="e">
        <f>(VLOOKUP($E3,'27TB Excel'!$A$3:$B$159,2,0)/1024)</f>
        <v>#N/A</v>
      </c>
      <c r="X3" s="8">
        <f>IF(ISNUMBER(VLOOKUP($E3,Others!$A$2:$B$68,2,0)/1024),(VLOOKUP($E3,Others!$A$2:$B$68,2,0)/1024),0)</f>
        <v>0</v>
      </c>
      <c r="Y3" s="5" t="e">
        <f t="shared" si="0"/>
        <v>#N/A</v>
      </c>
      <c r="Z3" s="5"/>
      <c r="AA3" s="5"/>
      <c r="AB3" s="5"/>
      <c r="AC3" s="5"/>
      <c r="AD3" s="5" t="s">
        <v>560</v>
      </c>
      <c r="AE3" s="5"/>
      <c r="AF3" s="5"/>
      <c r="AG3" s="5"/>
    </row>
    <row r="4" spans="1:34" ht="18" hidden="1" customHeight="1" x14ac:dyDescent="0.2">
      <c r="A4" s="1" t="s">
        <v>10</v>
      </c>
      <c r="B4" s="1" t="s">
        <v>20</v>
      </c>
      <c r="C4" s="1" t="s">
        <v>12</v>
      </c>
      <c r="D4" s="2" t="s">
        <v>13</v>
      </c>
      <c r="E4" s="2" t="s">
        <v>21</v>
      </c>
      <c r="F4" s="1" t="s">
        <v>15</v>
      </c>
      <c r="G4" s="1" t="s">
        <v>16</v>
      </c>
      <c r="H4" s="1" t="s">
        <v>17</v>
      </c>
      <c r="I4" s="3" t="s">
        <v>18</v>
      </c>
      <c r="J4" s="6"/>
      <c r="K4" s="6"/>
      <c r="L4" s="6"/>
      <c r="M4" s="6"/>
      <c r="N4" s="6"/>
      <c r="O4" s="6"/>
      <c r="P4" s="6"/>
      <c r="Q4" s="8">
        <f>VLOOKUP($E4,[1]PROD!$O$3:$Q$217,3,0)</f>
        <v>202.30078125</v>
      </c>
      <c r="R4" s="8">
        <f>IF(ISNA(VLOOKUP($E4,[1]PROD!$F$3:$H$217,3,0)),0,(VLOOKUP($E4,[1]PROD!$F$3:$H$217,3,0)))</f>
        <v>0</v>
      </c>
      <c r="S4" s="8">
        <f>IF(ISNA(VLOOKUP($E4,[1]PROD!$I$3:$K$217,3,0)),0,(VLOOKUP($E4,[1]PROD!$I$3:$K$217,3,0)))</f>
        <v>0</v>
      </c>
      <c r="T4" s="8" t="e">
        <f>VLOOKUP($E4,[1]PROD!$L$3:$N$217,3,0)</f>
        <v>#N/A</v>
      </c>
      <c r="U4" s="8">
        <f>VLOOKUP($E4,[1]PROD!$O$3:$Q$217,3,0)</f>
        <v>202.30078125</v>
      </c>
      <c r="V4" s="8" t="e">
        <f>VLOOKUP($E4,[1]PROD!$R$3:$T$217,3,0)</f>
        <v>#N/A</v>
      </c>
      <c r="W4" s="8" t="e">
        <f>(VLOOKUP($E4,'27TB Excel'!$A$3:$B$159,2,0)/1024)</f>
        <v>#N/A</v>
      </c>
      <c r="X4" s="8">
        <f>IF(ISNUMBER(VLOOKUP($E4,Others!$A$2:$B$68,2,0)/1024),(VLOOKUP($E4,Others!$A$2:$B$68,2,0)/1024),0)</f>
        <v>0</v>
      </c>
      <c r="Y4" s="5" t="e">
        <f t="shared" si="0"/>
        <v>#N/A</v>
      </c>
      <c r="Z4" s="5"/>
      <c r="AA4" s="5"/>
      <c r="AB4" s="5"/>
      <c r="AC4" s="5"/>
      <c r="AD4" s="5" t="s">
        <v>560</v>
      </c>
      <c r="AE4" s="5"/>
      <c r="AF4" s="5"/>
      <c r="AG4" s="5"/>
    </row>
    <row r="5" spans="1:34" ht="18" hidden="1" customHeight="1" x14ac:dyDescent="0.2">
      <c r="A5" s="1" t="s">
        <v>10</v>
      </c>
      <c r="B5" s="1" t="s">
        <v>20</v>
      </c>
      <c r="C5" s="1" t="s">
        <v>12</v>
      </c>
      <c r="D5" s="2" t="s">
        <v>13</v>
      </c>
      <c r="E5" s="2" t="s">
        <v>22</v>
      </c>
      <c r="F5" s="1" t="s">
        <v>15</v>
      </c>
      <c r="G5" s="1" t="s">
        <v>16</v>
      </c>
      <c r="H5" s="1" t="s">
        <v>17</v>
      </c>
      <c r="I5" s="3" t="s">
        <v>18</v>
      </c>
      <c r="J5" s="6"/>
      <c r="K5" s="6"/>
      <c r="L5" s="6"/>
      <c r="M5" s="6"/>
      <c r="N5" s="6"/>
      <c r="O5" s="6"/>
      <c r="P5" s="6"/>
      <c r="Q5" s="8">
        <f>VLOOKUP($E5,[1]PROD!$O$3:$Q$217,3,0)</f>
        <v>202.30078125</v>
      </c>
      <c r="R5" s="8">
        <f>IF(ISNA(VLOOKUP($E5,[1]PROD!$F$3:$H$217,3,0)),0,(VLOOKUP($E5,[1]PROD!$F$3:$H$217,3,0)))</f>
        <v>0</v>
      </c>
      <c r="S5" s="8">
        <f>IF(ISNA(VLOOKUP($E5,[1]PROD!$I$3:$K$217,3,0)),0,(VLOOKUP($E5,[1]PROD!$I$3:$K$217,3,0)))</f>
        <v>0</v>
      </c>
      <c r="T5" s="8" t="e">
        <f>VLOOKUP($E5,[1]PROD!$L$3:$N$217,3,0)</f>
        <v>#N/A</v>
      </c>
      <c r="U5" s="8">
        <f>VLOOKUP($E5,[1]PROD!$O$3:$Q$217,3,0)</f>
        <v>202.30078125</v>
      </c>
      <c r="V5" s="8" t="e">
        <f>VLOOKUP($E5,[1]PROD!$R$3:$T$217,3,0)</f>
        <v>#N/A</v>
      </c>
      <c r="W5" s="8" t="e">
        <f>(VLOOKUP($E5,'27TB Excel'!$A$3:$B$159,2,0)/1024)</f>
        <v>#N/A</v>
      </c>
      <c r="X5" s="8">
        <f>IF(ISNUMBER(VLOOKUP($E5,Others!$A$2:$B$68,2,0)/1024),(VLOOKUP($E5,Others!$A$2:$B$68,2,0)/1024),0)</f>
        <v>0</v>
      </c>
      <c r="Y5" s="5" t="e">
        <f t="shared" si="0"/>
        <v>#N/A</v>
      </c>
      <c r="Z5" s="5"/>
      <c r="AA5" s="5"/>
      <c r="AB5" s="5"/>
      <c r="AC5" s="5"/>
      <c r="AD5" s="5" t="s">
        <v>560</v>
      </c>
      <c r="AE5" s="5"/>
      <c r="AF5" s="5"/>
      <c r="AG5" s="5"/>
    </row>
    <row r="6" spans="1:34" ht="18" hidden="1" customHeight="1" x14ac:dyDescent="0.2">
      <c r="A6" s="1" t="s">
        <v>23</v>
      </c>
      <c r="B6" s="1" t="s">
        <v>24</v>
      </c>
      <c r="C6" s="1" t="s">
        <v>25</v>
      </c>
      <c r="D6" s="2" t="s">
        <v>13</v>
      </c>
      <c r="E6" s="2" t="s">
        <v>26</v>
      </c>
      <c r="F6" s="1" t="s">
        <v>27</v>
      </c>
      <c r="G6" s="1" t="s">
        <v>16</v>
      </c>
      <c r="H6" s="1" t="s">
        <v>28</v>
      </c>
      <c r="I6" s="3" t="s">
        <v>546</v>
      </c>
      <c r="J6" s="80">
        <v>90</v>
      </c>
      <c r="K6" s="75">
        <v>30</v>
      </c>
      <c r="L6" s="80">
        <v>60</v>
      </c>
      <c r="M6" s="75"/>
      <c r="N6" s="75"/>
      <c r="O6" s="75"/>
      <c r="P6" s="75">
        <f>SUM(J6:L6)</f>
        <v>180</v>
      </c>
      <c r="Q6" s="8">
        <f>VLOOKUP($E6,[1]PROD!$C$3:$E$217,3,0)</f>
        <v>202.30078125</v>
      </c>
      <c r="R6" s="8">
        <f>IF(ISNA(VLOOKUP($E6,[1]PROD!$F$3:$H$217,3,0)),0,(VLOOKUP($E6,[1]PROD!$F$3:$H$217,3,0)))</f>
        <v>0</v>
      </c>
      <c r="S6" s="8">
        <f>IF(ISNA(VLOOKUP($E6,[1]PROD!$I$3:$K$217,3,0)),0,(VLOOKUP($E6,[1]PROD!$I$3:$K$217,3,0)))</f>
        <v>0</v>
      </c>
      <c r="T6" s="8" t="e">
        <f>VLOOKUP($E6,[1]PROD!$L$3:$N$217,3,0)</f>
        <v>#N/A</v>
      </c>
      <c r="U6" s="8" t="e">
        <f>VLOOKUP($E6,[1]PROD!$O$3:$Q$217,3,0)</f>
        <v>#N/A</v>
      </c>
      <c r="V6" s="8" t="e">
        <f>VLOOKUP($E6,[1]PROD!$R$3:$T$217,3,0)</f>
        <v>#N/A</v>
      </c>
      <c r="W6" s="8">
        <f>(VLOOKUP($E6,'27TB Excel'!$A$3:$B$159,2,0)/1024)</f>
        <v>202.30078125</v>
      </c>
      <c r="X6" s="8">
        <f>IF(ISNUMBER(VLOOKUP($E6,Others!$A$2:$B$68,2,0)/1024),(VLOOKUP($E6,Others!$A$2:$B$68,2,0)/1024),0)</f>
        <v>202.30078125</v>
      </c>
      <c r="Y6" s="5">
        <f t="shared" si="0"/>
        <v>0</v>
      </c>
      <c r="Z6" s="5"/>
      <c r="AA6" s="5"/>
      <c r="AB6" s="5"/>
      <c r="AC6" s="5"/>
      <c r="AD6" s="5" t="s">
        <v>560</v>
      </c>
      <c r="AE6" s="5"/>
      <c r="AF6" s="5"/>
      <c r="AG6" s="5"/>
    </row>
    <row r="7" spans="1:34" ht="18" hidden="1" customHeight="1" x14ac:dyDescent="0.2">
      <c r="A7" s="1" t="s">
        <v>23</v>
      </c>
      <c r="B7" s="1" t="s">
        <v>24</v>
      </c>
      <c r="C7" s="1" t="s">
        <v>25</v>
      </c>
      <c r="D7" s="2" t="s">
        <v>13</v>
      </c>
      <c r="E7" s="2" t="s">
        <v>29</v>
      </c>
      <c r="F7" s="1" t="s">
        <v>27</v>
      </c>
      <c r="G7" s="1" t="s">
        <v>16</v>
      </c>
      <c r="H7" s="1" t="s">
        <v>28</v>
      </c>
      <c r="I7" s="3" t="s">
        <v>546</v>
      </c>
      <c r="J7" s="81"/>
      <c r="K7" s="75">
        <v>30</v>
      </c>
      <c r="L7" s="81"/>
      <c r="M7" s="75"/>
      <c r="N7" s="75"/>
      <c r="O7" s="75"/>
      <c r="P7" s="75">
        <f>SUM(J7:L7)</f>
        <v>30</v>
      </c>
      <c r="Q7" s="8">
        <f>VLOOKUP($E7,[1]PROD!$C$3:$E$217,3,0)</f>
        <v>202.30078125</v>
      </c>
      <c r="R7" s="8">
        <f>IF(ISNA(VLOOKUP($E7,[1]PROD!$F$3:$H$217,3,0)),0,(VLOOKUP($E7,[1]PROD!$F$3:$H$217,3,0)))</f>
        <v>0</v>
      </c>
      <c r="S7" s="8">
        <f>IF(ISNA(VLOOKUP($E7,[1]PROD!$I$3:$K$217,3,0)),0,(VLOOKUP($E7,[1]PROD!$I$3:$K$217,3,0)))</f>
        <v>0</v>
      </c>
      <c r="T7" s="8" t="e">
        <f>VLOOKUP($E7,[1]PROD!$L$3:$N$217,3,0)</f>
        <v>#N/A</v>
      </c>
      <c r="U7" s="8" t="e">
        <f>VLOOKUP($E7,[1]PROD!$O$3:$Q$217,3,0)</f>
        <v>#N/A</v>
      </c>
      <c r="V7" s="8" t="e">
        <f>VLOOKUP($E7,[1]PROD!$R$3:$T$217,3,0)</f>
        <v>#N/A</v>
      </c>
      <c r="W7" s="8">
        <f>(VLOOKUP($E7,'27TB Excel'!$A$3:$B$159,2,0)/1024)</f>
        <v>202.30078125</v>
      </c>
      <c r="X7" s="8">
        <f>IF(ISNUMBER(VLOOKUP($E7,Others!$A$2:$B$68,2,0)/1024),(VLOOKUP($E7,Others!$A$2:$B$68,2,0)/1024),0)</f>
        <v>202.30078125</v>
      </c>
      <c r="Y7" s="5">
        <f t="shared" si="0"/>
        <v>0</v>
      </c>
      <c r="Z7" s="5"/>
      <c r="AA7" s="5"/>
      <c r="AB7" s="5"/>
      <c r="AC7" s="5"/>
      <c r="AD7" s="5" t="s">
        <v>560</v>
      </c>
      <c r="AE7" s="5"/>
      <c r="AF7" s="5"/>
      <c r="AG7" s="5"/>
    </row>
    <row r="8" spans="1:34" ht="18" hidden="1" customHeight="1" x14ac:dyDescent="0.2">
      <c r="A8" s="1" t="s">
        <v>23</v>
      </c>
      <c r="B8" s="1" t="s">
        <v>30</v>
      </c>
      <c r="C8" s="1" t="s">
        <v>25</v>
      </c>
      <c r="D8" s="2" t="s">
        <v>13</v>
      </c>
      <c r="E8" s="2" t="s">
        <v>31</v>
      </c>
      <c r="F8" s="1" t="s">
        <v>15</v>
      </c>
      <c r="G8" s="1" t="s">
        <v>16</v>
      </c>
      <c r="H8" s="1" t="s">
        <v>28</v>
      </c>
      <c r="I8" s="3"/>
      <c r="J8" s="6"/>
      <c r="K8" s="75"/>
      <c r="L8" s="80">
        <v>360</v>
      </c>
      <c r="M8" s="75"/>
      <c r="N8" s="75"/>
      <c r="O8" s="75"/>
      <c r="P8" s="75">
        <f>SUM(J8:L8)</f>
        <v>360</v>
      </c>
      <c r="Q8" s="8">
        <f>VLOOKUP($E8,[1]PROD!$C$3:$E$217,3,0)</f>
        <v>134.8671875</v>
      </c>
      <c r="R8" s="8">
        <f>IF(ISNA(VLOOKUP($E8,[1]PROD!$F$3:$H$217,3,0)),0,(VLOOKUP($E8,[1]PROD!$F$3:$H$217,3,0)))</f>
        <v>0</v>
      </c>
      <c r="S8" s="8">
        <f>IF(ISNA(VLOOKUP($E8,[1]PROD!$I$3:$K$217,3,0)),0,(VLOOKUP($E8,[1]PROD!$I$3:$K$217,3,0)))</f>
        <v>0</v>
      </c>
      <c r="T8" s="8" t="e">
        <f>VLOOKUP($E8,[1]PROD!$L$3:$N$217,3,0)</f>
        <v>#N/A</v>
      </c>
      <c r="U8" s="8" t="e">
        <f>VLOOKUP($E8,[1]PROD!$O$3:$Q$217,3,0)</f>
        <v>#N/A</v>
      </c>
      <c r="V8" s="8" t="e">
        <f>VLOOKUP($E8,[1]PROD!$R$3:$T$217,3,0)</f>
        <v>#N/A</v>
      </c>
      <c r="W8" s="8">
        <f>(VLOOKUP($E8,'27TB Excel'!$A$3:$B$159,2,0)/1024)</f>
        <v>134.8671875</v>
      </c>
      <c r="X8" s="8">
        <f>IF(ISNUMBER(VLOOKUP($E8,Others!$A$2:$B$68,2,0)/1024),(VLOOKUP($E8,Others!$A$2:$B$68,2,0)/1024),0)</f>
        <v>0</v>
      </c>
      <c r="Y8" s="5">
        <f t="shared" si="0"/>
        <v>0</v>
      </c>
      <c r="Z8" s="5"/>
      <c r="AA8" s="5"/>
      <c r="AB8" s="5"/>
      <c r="AC8" s="5"/>
      <c r="AD8" s="5" t="s">
        <v>560</v>
      </c>
      <c r="AE8" s="5"/>
      <c r="AF8" s="5"/>
      <c r="AG8" s="5"/>
    </row>
    <row r="9" spans="1:34" ht="18" hidden="1" customHeight="1" x14ac:dyDescent="0.2">
      <c r="A9" s="1" t="s">
        <v>23</v>
      </c>
      <c r="B9" s="1" t="s">
        <v>32</v>
      </c>
      <c r="C9" s="1" t="s">
        <v>25</v>
      </c>
      <c r="D9" s="2" t="s">
        <v>13</v>
      </c>
      <c r="E9" s="2" t="s">
        <v>33</v>
      </c>
      <c r="F9" s="1" t="s">
        <v>15</v>
      </c>
      <c r="G9" s="1" t="s">
        <v>16</v>
      </c>
      <c r="H9" s="1" t="s">
        <v>28</v>
      </c>
      <c r="I9" s="3"/>
      <c r="J9" s="6"/>
      <c r="K9" s="75"/>
      <c r="L9" s="81"/>
      <c r="M9" s="75"/>
      <c r="N9" s="75"/>
      <c r="O9" s="75"/>
      <c r="P9" s="75">
        <f>SUM(J9:L9)</f>
        <v>0</v>
      </c>
      <c r="Q9" s="8">
        <f>VLOOKUP($E9,[1]PROD!$C$3:$E$217,3,0)</f>
        <v>134.8671875</v>
      </c>
      <c r="R9" s="8">
        <f>IF(ISNA(VLOOKUP($E9,[1]PROD!$F$3:$H$217,3,0)),0,(VLOOKUP($E9,[1]PROD!$F$3:$H$217,3,0)))</f>
        <v>0</v>
      </c>
      <c r="S9" s="8">
        <f>IF(ISNA(VLOOKUP($E9,[1]PROD!$I$3:$K$217,3,0)),0,(VLOOKUP($E9,[1]PROD!$I$3:$K$217,3,0)))</f>
        <v>0</v>
      </c>
      <c r="T9" s="8" t="e">
        <f>VLOOKUP($E9,[1]PROD!$L$3:$N$217,3,0)</f>
        <v>#N/A</v>
      </c>
      <c r="U9" s="8" t="e">
        <f>VLOOKUP($E9,[1]PROD!$O$3:$Q$217,3,0)</f>
        <v>#N/A</v>
      </c>
      <c r="V9" s="8" t="e">
        <f>VLOOKUP($E9,[1]PROD!$R$3:$T$217,3,0)</f>
        <v>#N/A</v>
      </c>
      <c r="W9" s="8">
        <f>(VLOOKUP($E9,'27TB Excel'!$A$3:$B$159,2,0)/1024)</f>
        <v>134.8671875</v>
      </c>
      <c r="X9" s="8">
        <f>IF(ISNUMBER(VLOOKUP($E9,Others!$A$2:$B$68,2,0)/1024),(VLOOKUP($E9,Others!$A$2:$B$68,2,0)/1024),0)</f>
        <v>0</v>
      </c>
      <c r="Y9" s="5">
        <f t="shared" si="0"/>
        <v>0</v>
      </c>
      <c r="Z9" s="5"/>
      <c r="AA9" s="5"/>
      <c r="AB9" s="5"/>
      <c r="AC9" s="5"/>
      <c r="AD9" s="5" t="s">
        <v>560</v>
      </c>
      <c r="AE9" s="5"/>
      <c r="AF9" s="5"/>
      <c r="AG9" s="5"/>
    </row>
    <row r="10" spans="1:34" ht="18" hidden="1" customHeight="1" x14ac:dyDescent="0.2">
      <c r="A10" s="1" t="s">
        <v>23</v>
      </c>
      <c r="B10" s="1" t="s">
        <v>34</v>
      </c>
      <c r="C10" s="1" t="s">
        <v>25</v>
      </c>
      <c r="D10" s="2" t="s">
        <v>13</v>
      </c>
      <c r="E10" s="2" t="s">
        <v>35</v>
      </c>
      <c r="F10" s="1" t="s">
        <v>27</v>
      </c>
      <c r="G10" s="1" t="s">
        <v>16</v>
      </c>
      <c r="H10" s="1" t="s">
        <v>28</v>
      </c>
      <c r="I10" s="3" t="s">
        <v>546</v>
      </c>
      <c r="J10" s="80"/>
      <c r="K10" s="75"/>
      <c r="L10" s="80">
        <v>400</v>
      </c>
      <c r="M10" s="75"/>
      <c r="N10" s="80"/>
      <c r="O10" s="75"/>
      <c r="P10" s="75">
        <f>SUM(J10:L10)</f>
        <v>400</v>
      </c>
      <c r="Q10" s="8">
        <v>641.66999999999996</v>
      </c>
      <c r="R10" s="8">
        <f>IF(ISNA(VLOOKUP($E10,[1]PROD!$F$3:$H$217,3,0)),0,(VLOOKUP($E10,[1]PROD!$F$3:$H$217,3,0)))</f>
        <v>0</v>
      </c>
      <c r="S10" s="8">
        <f>IF(ISNA(VLOOKUP($E10,[1]PROD!$I$3:$K$217,3,0)),0,(VLOOKUP($E10,[1]PROD!$I$3:$K$217,3,0)))</f>
        <v>0</v>
      </c>
      <c r="T10" s="8" t="e">
        <f>VLOOKUP($E10,[1]PROD!$L$3:$N$217,3,0)</f>
        <v>#N/A</v>
      </c>
      <c r="U10" s="8" t="e">
        <f>VLOOKUP($E10,[1]PROD!$O$3:$Q$217,3,0)</f>
        <v>#N/A</v>
      </c>
      <c r="V10" s="8" t="e">
        <f>VLOOKUP($E10,[1]PROD!$R$3:$T$217,3,0)</f>
        <v>#N/A</v>
      </c>
      <c r="W10" s="8">
        <f>(VLOOKUP($E10,'27TB Excel'!$A$3:$B$159,2,0)/1024)</f>
        <v>33.716796875</v>
      </c>
      <c r="X10" s="8">
        <f>IF(ISNUMBER(VLOOKUP($E10,Others!$A$2:$B$68,2,0)/1024),(VLOOKUP($E10,Others!$A$2:$B$68,2,0)/1024),0)</f>
        <v>33.716796875</v>
      </c>
      <c r="Y10" s="5">
        <f t="shared" si="0"/>
        <v>607.95320312499996</v>
      </c>
      <c r="Z10" s="5"/>
      <c r="AA10" s="5"/>
      <c r="AB10" s="5"/>
      <c r="AC10" s="5"/>
      <c r="AD10" s="5" t="s">
        <v>560</v>
      </c>
      <c r="AE10" s="5"/>
      <c r="AF10" s="5"/>
      <c r="AG10" s="5"/>
    </row>
    <row r="11" spans="1:34" ht="18" hidden="1" customHeight="1" x14ac:dyDescent="0.2">
      <c r="A11" s="1" t="s">
        <v>23</v>
      </c>
      <c r="B11" s="1" t="s">
        <v>36</v>
      </c>
      <c r="C11" s="1" t="s">
        <v>25</v>
      </c>
      <c r="D11" s="2" t="s">
        <v>13</v>
      </c>
      <c r="E11" s="2" t="s">
        <v>37</v>
      </c>
      <c r="F11" s="1" t="s">
        <v>27</v>
      </c>
      <c r="G11" s="1" t="s">
        <v>16</v>
      </c>
      <c r="H11" s="1" t="s">
        <v>28</v>
      </c>
      <c r="I11" s="3" t="s">
        <v>546</v>
      </c>
      <c r="J11" s="81"/>
      <c r="K11" s="75"/>
      <c r="L11" s="81"/>
      <c r="M11" s="75"/>
      <c r="N11" s="81"/>
      <c r="O11" s="75"/>
      <c r="P11" s="75"/>
      <c r="Q11" s="8">
        <f>VLOOKUP($E11,[1]PROD!$C$3:$E$217,3,0)</f>
        <v>33.716796875</v>
      </c>
      <c r="R11" s="8">
        <f>IF(ISNA(VLOOKUP($E11,[1]PROD!$F$3:$H$217,3,0)),0,(VLOOKUP($E11,[1]PROD!$F$3:$H$217,3,0)))</f>
        <v>0</v>
      </c>
      <c r="S11" s="8">
        <f>IF(ISNA(VLOOKUP($E11,[1]PROD!$I$3:$K$217,3,0)),0,(VLOOKUP($E11,[1]PROD!$I$3:$K$217,3,0)))</f>
        <v>0</v>
      </c>
      <c r="T11" s="8" t="e">
        <f>VLOOKUP($E11,[1]PROD!$L$3:$N$217,3,0)</f>
        <v>#N/A</v>
      </c>
      <c r="U11" s="8" t="e">
        <f>VLOOKUP($E11,[1]PROD!$O$3:$Q$217,3,0)</f>
        <v>#N/A</v>
      </c>
      <c r="V11" s="8" t="e">
        <f>VLOOKUP($E11,[1]PROD!$R$3:$T$217,3,0)</f>
        <v>#N/A</v>
      </c>
      <c r="W11" s="8">
        <f>(VLOOKUP($E11,'27TB Excel'!$A$3:$B$159,2,0)/1024)</f>
        <v>33.716796875</v>
      </c>
      <c r="X11" s="8">
        <f>IF(ISNUMBER(VLOOKUP($E11,Others!$A$2:$B$68,2,0)/1024),(VLOOKUP($E11,Others!$A$2:$B$68,2,0)/1024),0)</f>
        <v>33.716796875</v>
      </c>
      <c r="Y11" s="5">
        <f t="shared" si="0"/>
        <v>0</v>
      </c>
      <c r="Z11" s="5"/>
      <c r="AA11" s="5"/>
      <c r="AB11" s="5"/>
      <c r="AC11" s="5"/>
      <c r="AD11" s="5" t="s">
        <v>560</v>
      </c>
      <c r="AE11" s="5"/>
      <c r="AF11" s="5"/>
      <c r="AG11" s="5"/>
    </row>
    <row r="12" spans="1:34" ht="18" hidden="1" customHeight="1" x14ac:dyDescent="0.2">
      <c r="A12" s="1" t="s">
        <v>23</v>
      </c>
      <c r="B12" s="1" t="s">
        <v>38</v>
      </c>
      <c r="C12" s="1" t="s">
        <v>25</v>
      </c>
      <c r="D12" s="2" t="s">
        <v>13</v>
      </c>
      <c r="E12" s="2" t="s">
        <v>39</v>
      </c>
      <c r="F12" s="1" t="s">
        <v>27</v>
      </c>
      <c r="G12" s="1" t="s">
        <v>16</v>
      </c>
      <c r="H12" s="1" t="s">
        <v>28</v>
      </c>
      <c r="I12" s="3" t="s">
        <v>546</v>
      </c>
      <c r="J12" s="80">
        <v>400</v>
      </c>
      <c r="K12" s="75"/>
      <c r="L12" s="75">
        <v>0</v>
      </c>
      <c r="M12" s="75"/>
      <c r="N12" s="75"/>
      <c r="O12" s="75"/>
      <c r="P12" s="75">
        <f>SUM(J12:L12)</f>
        <v>400</v>
      </c>
      <c r="Q12" s="8">
        <v>843.97</v>
      </c>
      <c r="R12" s="8">
        <f>IF(ISNA(VLOOKUP($E12,[1]PROD!$F$3:$H$217,3,0)),0,(VLOOKUP($E12,[1]PROD!$F$3:$H$217,3,0)))</f>
        <v>0</v>
      </c>
      <c r="S12" s="8">
        <f>IF(ISNA(VLOOKUP($E12,[1]PROD!$I$3:$K$217,3,0)),0,(VLOOKUP($E12,[1]PROD!$I$3:$K$217,3,0)))</f>
        <v>0</v>
      </c>
      <c r="T12" s="8" t="e">
        <f>VLOOKUP($E12,[1]PROD!$L$3:$N$217,3,0)</f>
        <v>#N/A</v>
      </c>
      <c r="U12" s="8" t="e">
        <f>VLOOKUP($E12,[1]PROD!$O$3:$Q$217,3,0)</f>
        <v>#N/A</v>
      </c>
      <c r="V12" s="8" t="e">
        <f>VLOOKUP($E12,[1]PROD!$R$3:$T$217,3,0)</f>
        <v>#N/A</v>
      </c>
      <c r="W12" s="8">
        <f>(VLOOKUP($E12,'27TB Excel'!$A$3:$B$159,2,0)/1024)</f>
        <v>33.716796875</v>
      </c>
      <c r="X12" s="8">
        <f>IF(ISNUMBER(VLOOKUP($E12,Others!$A$2:$B$68,2,0)/1024),(VLOOKUP($E12,Others!$A$2:$B$68,2,0)/1024),0)</f>
        <v>33.716796875</v>
      </c>
      <c r="Y12" s="5">
        <f t="shared" si="0"/>
        <v>810.25320312500003</v>
      </c>
      <c r="Z12" s="5"/>
      <c r="AA12" s="5"/>
      <c r="AB12" s="5"/>
      <c r="AC12" s="5"/>
      <c r="AD12" s="5" t="s">
        <v>560</v>
      </c>
      <c r="AE12" s="5"/>
      <c r="AF12" s="5"/>
      <c r="AG12" s="5"/>
    </row>
    <row r="13" spans="1:34" ht="18" hidden="1" customHeight="1" x14ac:dyDescent="0.2">
      <c r="A13" s="1" t="s">
        <v>23</v>
      </c>
      <c r="B13" s="1" t="s">
        <v>40</v>
      </c>
      <c r="C13" s="1" t="s">
        <v>25</v>
      </c>
      <c r="D13" s="2" t="s">
        <v>13</v>
      </c>
      <c r="E13" s="2" t="s">
        <v>41</v>
      </c>
      <c r="F13" s="1" t="s">
        <v>27</v>
      </c>
      <c r="G13" s="1" t="s">
        <v>16</v>
      </c>
      <c r="H13" s="1" t="s">
        <v>28</v>
      </c>
      <c r="I13" s="3" t="s">
        <v>546</v>
      </c>
      <c r="J13" s="81"/>
      <c r="K13" s="75"/>
      <c r="L13" s="75">
        <v>0</v>
      </c>
      <c r="M13" s="75"/>
      <c r="N13" s="75"/>
      <c r="O13" s="75"/>
      <c r="P13" s="75"/>
      <c r="Q13" s="8">
        <f>VLOOKUP($E13,[1]PROD!$C$3:$E$217,3,0)</f>
        <v>33.716796875</v>
      </c>
      <c r="R13" s="8">
        <f>IF(ISNA(VLOOKUP($E13,[1]PROD!$F$3:$H$217,3,0)),0,(VLOOKUP($E13,[1]PROD!$F$3:$H$217,3,0)))</f>
        <v>0</v>
      </c>
      <c r="S13" s="8">
        <f>IF(ISNA(VLOOKUP($E13,[1]PROD!$I$3:$K$217,3,0)),0,(VLOOKUP($E13,[1]PROD!$I$3:$K$217,3,0)))</f>
        <v>0</v>
      </c>
      <c r="T13" s="8" t="e">
        <f>VLOOKUP($E13,[1]PROD!$L$3:$N$217,3,0)</f>
        <v>#N/A</v>
      </c>
      <c r="U13" s="8" t="e">
        <f>VLOOKUP($E13,[1]PROD!$O$3:$Q$217,3,0)</f>
        <v>#N/A</v>
      </c>
      <c r="V13" s="8" t="e">
        <f>VLOOKUP($E13,[1]PROD!$R$3:$T$217,3,0)</f>
        <v>#N/A</v>
      </c>
      <c r="W13" s="8">
        <f>(VLOOKUP($E13,'27TB Excel'!$A$3:$B$159,2,0)/1024)</f>
        <v>33.716796875</v>
      </c>
      <c r="X13" s="8">
        <f>IF(ISNUMBER(VLOOKUP($E13,Others!$A$2:$B$68,2,0)/1024),(VLOOKUP($E13,Others!$A$2:$B$68,2,0)/1024),0)</f>
        <v>33.716796875</v>
      </c>
      <c r="Y13" s="5">
        <f t="shared" si="0"/>
        <v>0</v>
      </c>
      <c r="Z13" s="5"/>
      <c r="AA13" s="5"/>
      <c r="AB13" s="5"/>
      <c r="AC13" s="5"/>
      <c r="AD13" s="5" t="s">
        <v>560</v>
      </c>
      <c r="AE13" s="5"/>
      <c r="AF13" s="5"/>
      <c r="AG13" s="5"/>
    </row>
    <row r="14" spans="1:34" ht="18" hidden="1" customHeight="1" x14ac:dyDescent="0.2">
      <c r="A14" s="1" t="s">
        <v>23</v>
      </c>
      <c r="B14" s="1" t="s">
        <v>42</v>
      </c>
      <c r="C14" s="1" t="s">
        <v>25</v>
      </c>
      <c r="D14" s="2" t="s">
        <v>13</v>
      </c>
      <c r="E14" s="2" t="s">
        <v>43</v>
      </c>
      <c r="F14" s="1" t="s">
        <v>27</v>
      </c>
      <c r="G14" s="1" t="s">
        <v>16</v>
      </c>
      <c r="H14" s="1" t="s">
        <v>28</v>
      </c>
      <c r="I14" s="3" t="s">
        <v>546</v>
      </c>
      <c r="J14" s="6"/>
      <c r="K14" s="6"/>
      <c r="L14" s="6"/>
      <c r="M14" s="6"/>
      <c r="N14" s="6"/>
      <c r="O14" s="6"/>
      <c r="P14" s="6"/>
      <c r="Q14" s="8">
        <v>1316</v>
      </c>
      <c r="R14" s="8">
        <f>IF(ISNA(VLOOKUP($E14,[1]PROD!$F$3:$H$217,3,0)),0,(VLOOKUP($E14,[1]PROD!$F$3:$H$217,3,0)))</f>
        <v>0</v>
      </c>
      <c r="S14" s="8">
        <f>IF(ISNA(VLOOKUP($E14,[1]PROD!$I$3:$K$217,3,0)),0,(VLOOKUP($E14,[1]PROD!$I$3:$K$217,3,0)))</f>
        <v>0</v>
      </c>
      <c r="T14" s="8" t="e">
        <f>VLOOKUP($E14,[1]PROD!$L$3:$N$217,3,0)</f>
        <v>#N/A</v>
      </c>
      <c r="U14" s="8" t="e">
        <f>VLOOKUP($E14,[1]PROD!$O$3:$Q$217,3,0)</f>
        <v>#N/A</v>
      </c>
      <c r="V14" s="8" t="e">
        <f>VLOOKUP($E14,[1]PROD!$R$3:$T$217,3,0)</f>
        <v>#N/A</v>
      </c>
      <c r="W14" s="8">
        <f>(VLOOKUP($E14,'27TB Excel'!$A$3:$B$159,2,0)/1024)</f>
        <v>33.716796875</v>
      </c>
      <c r="X14" s="8">
        <f>IF(ISNUMBER(VLOOKUP($E14,Others!$A$2:$B$68,2,0)/1024),(VLOOKUP($E14,Others!$A$2:$B$68,2,0)/1024),0)</f>
        <v>33.716796875</v>
      </c>
      <c r="Y14" s="5">
        <f t="shared" si="0"/>
        <v>1282.283203125</v>
      </c>
      <c r="Z14" s="5"/>
      <c r="AA14" s="5"/>
      <c r="AB14" s="5"/>
      <c r="AC14" s="5"/>
      <c r="AD14" s="5" t="s">
        <v>560</v>
      </c>
      <c r="AE14" s="5"/>
      <c r="AF14" s="5"/>
      <c r="AG14" s="5"/>
    </row>
    <row r="15" spans="1:34" ht="18" hidden="1" customHeight="1" x14ac:dyDescent="0.2">
      <c r="A15" s="1" t="s">
        <v>23</v>
      </c>
      <c r="B15" s="1" t="s">
        <v>44</v>
      </c>
      <c r="C15" s="1" t="s">
        <v>25</v>
      </c>
      <c r="D15" s="2" t="s">
        <v>13</v>
      </c>
      <c r="E15" s="2" t="s">
        <v>45</v>
      </c>
      <c r="F15" s="1" t="s">
        <v>27</v>
      </c>
      <c r="G15" s="1" t="s">
        <v>16</v>
      </c>
      <c r="H15" s="1" t="s">
        <v>28</v>
      </c>
      <c r="I15" s="3" t="s">
        <v>546</v>
      </c>
      <c r="J15" s="6"/>
      <c r="K15" s="6"/>
      <c r="L15" s="6"/>
      <c r="M15" s="6"/>
      <c r="N15" s="6"/>
      <c r="O15" s="6"/>
      <c r="P15" s="6"/>
      <c r="Q15" s="8">
        <f>VLOOKUP($E15,[1]PROD!$C$3:$E$217,3,0)</f>
        <v>33.716796875</v>
      </c>
      <c r="R15" s="8">
        <f>IF(ISNA(VLOOKUP($E15,[1]PROD!$F$3:$H$217,3,0)),0,(VLOOKUP($E15,[1]PROD!$F$3:$H$217,3,0)))</f>
        <v>0</v>
      </c>
      <c r="S15" s="8">
        <f>IF(ISNA(VLOOKUP($E15,[1]PROD!$I$3:$K$217,3,0)),0,(VLOOKUP($E15,[1]PROD!$I$3:$K$217,3,0)))</f>
        <v>0</v>
      </c>
      <c r="T15" s="8" t="e">
        <f>VLOOKUP($E15,[1]PROD!$L$3:$N$217,3,0)</f>
        <v>#N/A</v>
      </c>
      <c r="U15" s="8" t="e">
        <f>VLOOKUP($E15,[1]PROD!$O$3:$Q$217,3,0)</f>
        <v>#N/A</v>
      </c>
      <c r="V15" s="8" t="e">
        <f>VLOOKUP($E15,[1]PROD!$R$3:$T$217,3,0)</f>
        <v>#N/A</v>
      </c>
      <c r="W15" s="8">
        <f>(VLOOKUP($E15,'27TB Excel'!$A$3:$B$159,2,0)/1024)</f>
        <v>33.716796875</v>
      </c>
      <c r="X15" s="8">
        <f>IF(ISNUMBER(VLOOKUP($E15,Others!$A$2:$B$68,2,0)/1024),(VLOOKUP($E15,Others!$A$2:$B$68,2,0)/1024),0)</f>
        <v>33.716796875</v>
      </c>
      <c r="Y15" s="5">
        <f t="shared" si="0"/>
        <v>0</v>
      </c>
      <c r="Z15" s="5"/>
      <c r="AA15" s="5"/>
      <c r="AB15" s="5"/>
      <c r="AC15" s="5"/>
      <c r="AD15" s="5" t="s">
        <v>560</v>
      </c>
      <c r="AE15" s="5"/>
      <c r="AF15" s="5"/>
      <c r="AG15" s="5"/>
    </row>
    <row r="16" spans="1:34" ht="18" hidden="1" customHeight="1" x14ac:dyDescent="0.2">
      <c r="A16" s="1" t="s">
        <v>23</v>
      </c>
      <c r="B16" s="1" t="s">
        <v>310</v>
      </c>
      <c r="C16" s="1" t="s">
        <v>25</v>
      </c>
      <c r="D16" s="2" t="s">
        <v>13</v>
      </c>
      <c r="E16" s="2" t="s">
        <v>46</v>
      </c>
      <c r="F16" s="1" t="s">
        <v>27</v>
      </c>
      <c r="G16" s="1" t="s">
        <v>16</v>
      </c>
      <c r="H16" s="1" t="s">
        <v>28</v>
      </c>
      <c r="I16" s="3" t="s">
        <v>546</v>
      </c>
      <c r="J16" s="6"/>
      <c r="K16" s="6"/>
      <c r="L16" s="6"/>
      <c r="M16" s="6"/>
      <c r="N16" s="6"/>
      <c r="O16" s="6"/>
      <c r="P16" s="6"/>
      <c r="Q16" s="8">
        <v>203</v>
      </c>
      <c r="R16" s="8">
        <f>IF(ISNA(VLOOKUP($E16,[1]PROD!$F$3:$H$217,3,0)),0,(VLOOKUP($E16,[1]PROD!$F$3:$H$217,3,0)))</f>
        <v>0</v>
      </c>
      <c r="S16" s="8">
        <f>IF(ISNA(VLOOKUP($E16,[1]PROD!$I$3:$K$217,3,0)),0,(VLOOKUP($E16,[1]PROD!$I$3:$K$217,3,0)))</f>
        <v>0</v>
      </c>
      <c r="T16" s="8" t="e">
        <f>VLOOKUP($E16,[1]PROD!$L$3:$N$217,3,0)</f>
        <v>#N/A</v>
      </c>
      <c r="U16" s="8" t="e">
        <f>VLOOKUP($E16,[1]PROD!$O$3:$Q$217,3,0)</f>
        <v>#N/A</v>
      </c>
      <c r="V16" s="8" t="e">
        <f>VLOOKUP($E16,[1]PROD!$R$3:$T$217,3,0)</f>
        <v>#N/A</v>
      </c>
      <c r="W16" s="8">
        <f>(VLOOKUP($E16,'27TB Excel'!$A$3:$B$159,2,0)/1024)</f>
        <v>33.716796875</v>
      </c>
      <c r="X16" s="8">
        <f>IF(ISNUMBER(VLOOKUP($E16,Others!$A$2:$B$68,2,0)/1024),(VLOOKUP($E16,Others!$A$2:$B$68,2,0)/1024),0)</f>
        <v>33.716796875</v>
      </c>
      <c r="Y16" s="5">
        <f t="shared" si="0"/>
        <v>169.283203125</v>
      </c>
      <c r="Z16" s="5"/>
      <c r="AA16" s="5"/>
      <c r="AB16" s="5"/>
      <c r="AC16" s="5"/>
      <c r="AD16" s="5" t="s">
        <v>560</v>
      </c>
      <c r="AE16" s="5"/>
      <c r="AF16" s="5"/>
      <c r="AG16" s="5"/>
    </row>
    <row r="17" spans="1:33" ht="18" hidden="1" customHeight="1" x14ac:dyDescent="0.2">
      <c r="A17" s="1" t="s">
        <v>23</v>
      </c>
      <c r="B17" s="1" t="s">
        <v>311</v>
      </c>
      <c r="C17" s="1" t="s">
        <v>25</v>
      </c>
      <c r="D17" s="2" t="s">
        <v>13</v>
      </c>
      <c r="E17" s="2" t="s">
        <v>47</v>
      </c>
      <c r="F17" s="1" t="s">
        <v>27</v>
      </c>
      <c r="G17" s="1" t="s">
        <v>16</v>
      </c>
      <c r="H17" s="1" t="s">
        <v>28</v>
      </c>
      <c r="I17" s="3" t="s">
        <v>546</v>
      </c>
      <c r="J17" s="6"/>
      <c r="K17" s="6"/>
      <c r="L17" s="6"/>
      <c r="M17" s="6"/>
      <c r="N17" s="6"/>
      <c r="O17" s="6"/>
      <c r="P17" s="6"/>
      <c r="Q17" s="8">
        <v>33.72</v>
      </c>
      <c r="R17" s="8">
        <f>IF(ISNA(VLOOKUP($E17,[1]PROD!$F$3:$H$217,3,0)),0,(VLOOKUP($E17,[1]PROD!$F$3:$H$217,3,0)))</f>
        <v>0</v>
      </c>
      <c r="S17" s="8">
        <f>IF(ISNA(VLOOKUP($E17,[1]PROD!$I$3:$K$217,3,0)),0,(VLOOKUP($E17,[1]PROD!$I$3:$K$217,3,0)))</f>
        <v>0</v>
      </c>
      <c r="T17" s="8" t="e">
        <f>VLOOKUP($E17,[1]PROD!$L$3:$N$217,3,0)</f>
        <v>#N/A</v>
      </c>
      <c r="U17" s="8" t="e">
        <f>VLOOKUP($E17,[1]PROD!$O$3:$Q$217,3,0)</f>
        <v>#N/A</v>
      </c>
      <c r="V17" s="8" t="e">
        <f>VLOOKUP($E17,[1]PROD!$R$3:$T$217,3,0)</f>
        <v>#N/A</v>
      </c>
      <c r="W17" s="8">
        <f>(VLOOKUP($E17,'27TB Excel'!$A$3:$B$159,2,0)/1024)</f>
        <v>33.716796875</v>
      </c>
      <c r="X17" s="8">
        <f>IF(ISNUMBER(VLOOKUP($E17,Others!$A$2:$B$68,2,0)/1024),(VLOOKUP($E17,Others!$A$2:$B$68,2,0)/1024),0)</f>
        <v>33.716796875</v>
      </c>
      <c r="Y17" s="5">
        <f t="shared" si="0"/>
        <v>3.2031249999988631E-3</v>
      </c>
      <c r="Z17" s="5"/>
      <c r="AA17" s="5"/>
      <c r="AB17" s="5"/>
      <c r="AC17" s="5"/>
      <c r="AD17" s="5" t="s">
        <v>560</v>
      </c>
      <c r="AE17" s="5"/>
      <c r="AF17" s="5"/>
      <c r="AG17" s="5"/>
    </row>
    <row r="18" spans="1:33" ht="18" hidden="1" customHeight="1" x14ac:dyDescent="0.2">
      <c r="A18" s="1" t="s">
        <v>23</v>
      </c>
      <c r="B18" s="1" t="s">
        <v>48</v>
      </c>
      <c r="C18" s="1" t="s">
        <v>25</v>
      </c>
      <c r="D18" s="2" t="s">
        <v>13</v>
      </c>
      <c r="E18" s="2" t="s">
        <v>49</v>
      </c>
      <c r="F18" s="1" t="s">
        <v>27</v>
      </c>
      <c r="G18" s="1" t="s">
        <v>16</v>
      </c>
      <c r="H18" s="1" t="s">
        <v>28</v>
      </c>
      <c r="I18" s="3" t="s">
        <v>546</v>
      </c>
      <c r="J18" s="80">
        <v>1100</v>
      </c>
      <c r="K18" s="75"/>
      <c r="L18" s="75">
        <v>0</v>
      </c>
      <c r="M18" s="75"/>
      <c r="N18" s="80">
        <v>200</v>
      </c>
      <c r="O18" s="75"/>
      <c r="P18" s="75">
        <v>1300</v>
      </c>
      <c r="Q18" s="8">
        <v>978</v>
      </c>
      <c r="R18" s="8">
        <f>IF(ISNA(VLOOKUP($E18,[1]PROD!$F$3:$H$217,3,0)),0,(VLOOKUP($E18,[1]PROD!$F$3:$H$217,3,0)))</f>
        <v>0</v>
      </c>
      <c r="S18" s="8">
        <f>IF(ISNA(VLOOKUP($E18,[1]PROD!$I$3:$K$217,3,0)),0,(VLOOKUP($E18,[1]PROD!$I$3:$K$217,3,0)))</f>
        <v>0</v>
      </c>
      <c r="T18" s="8" t="e">
        <f>VLOOKUP($E18,[1]PROD!$L$3:$N$217,3,0)</f>
        <v>#N/A</v>
      </c>
      <c r="U18" s="8" t="e">
        <f>VLOOKUP($E18,[1]PROD!$O$3:$Q$217,3,0)</f>
        <v>#N/A</v>
      </c>
      <c r="V18" s="8" t="e">
        <f>VLOOKUP($E18,[1]PROD!$R$3:$T$217,3,0)</f>
        <v>#N/A</v>
      </c>
      <c r="W18" s="8">
        <f>(VLOOKUP($E18,'27TB Excel'!$A$3:$B$159,2,0)/1024)</f>
        <v>134.8671875</v>
      </c>
      <c r="X18" s="8">
        <f>IF(ISNUMBER(VLOOKUP($E18,Others!$A$2:$B$68,2,0)/1024),(VLOOKUP($E18,Others!$A$2:$B$68,2,0)/1024),0)</f>
        <v>134.8671875</v>
      </c>
      <c r="Y18" s="5">
        <f t="shared" si="0"/>
        <v>843.1328125</v>
      </c>
      <c r="Z18" s="5"/>
      <c r="AA18" s="5"/>
      <c r="AB18" s="5"/>
      <c r="AC18" s="5"/>
      <c r="AD18" s="5" t="s">
        <v>560</v>
      </c>
      <c r="AE18" s="5"/>
      <c r="AF18" s="5"/>
      <c r="AG18" s="5"/>
    </row>
    <row r="19" spans="1:33" ht="18" hidden="1" customHeight="1" x14ac:dyDescent="0.2">
      <c r="A19" s="1" t="s">
        <v>23</v>
      </c>
      <c r="B19" s="1" t="s">
        <v>50</v>
      </c>
      <c r="C19" s="1" t="s">
        <v>25</v>
      </c>
      <c r="D19" s="2" t="s">
        <v>13</v>
      </c>
      <c r="E19" s="2" t="s">
        <v>51</v>
      </c>
      <c r="F19" s="1" t="s">
        <v>27</v>
      </c>
      <c r="G19" s="1" t="s">
        <v>16</v>
      </c>
      <c r="H19" s="1" t="s">
        <v>28</v>
      </c>
      <c r="I19" s="3" t="s">
        <v>546</v>
      </c>
      <c r="J19" s="81"/>
      <c r="K19" s="75"/>
      <c r="L19" s="75">
        <v>0</v>
      </c>
      <c r="M19" s="75"/>
      <c r="N19" s="81"/>
      <c r="O19" s="75"/>
      <c r="P19" s="75"/>
      <c r="Q19" s="8">
        <f>VLOOKUP($E19,[1]PROD!$C$3:$E$217,3,0)</f>
        <v>134.8671875</v>
      </c>
      <c r="R19" s="8">
        <f>IF(ISNA(VLOOKUP($E19,[1]PROD!$F$3:$H$217,3,0)),0,(VLOOKUP($E19,[1]PROD!$F$3:$H$217,3,0)))</f>
        <v>0</v>
      </c>
      <c r="S19" s="8">
        <f>IF(ISNA(VLOOKUP($E19,[1]PROD!$I$3:$K$217,3,0)),0,(VLOOKUP($E19,[1]PROD!$I$3:$K$217,3,0)))</f>
        <v>0</v>
      </c>
      <c r="T19" s="8" t="e">
        <f>VLOOKUP($E19,[1]PROD!$L$3:$N$217,3,0)</f>
        <v>#N/A</v>
      </c>
      <c r="U19" s="8" t="e">
        <f>VLOOKUP($E19,[1]PROD!$O$3:$Q$217,3,0)</f>
        <v>#N/A</v>
      </c>
      <c r="V19" s="8" t="e">
        <f>VLOOKUP($E19,[1]PROD!$R$3:$T$217,3,0)</f>
        <v>#N/A</v>
      </c>
      <c r="W19" s="8">
        <f>(VLOOKUP($E19,'27TB Excel'!$A$3:$B$159,2,0)/1024)</f>
        <v>134.8671875</v>
      </c>
      <c r="X19" s="8">
        <f>IF(ISNUMBER(VLOOKUP($E19,Others!$A$2:$B$68,2,0)/1024),(VLOOKUP($E19,Others!$A$2:$B$68,2,0)/1024),0)</f>
        <v>134.8671875</v>
      </c>
      <c r="Y19" s="5">
        <f t="shared" si="0"/>
        <v>0</v>
      </c>
      <c r="Z19" s="5"/>
      <c r="AA19" s="5"/>
      <c r="AB19" s="5"/>
      <c r="AC19" s="5"/>
      <c r="AD19" s="5"/>
      <c r="AE19" s="5"/>
      <c r="AF19" s="5"/>
      <c r="AG19" s="5"/>
    </row>
    <row r="20" spans="1:33" ht="18" hidden="1" customHeight="1" x14ac:dyDescent="0.2">
      <c r="A20" s="1" t="s">
        <v>23</v>
      </c>
      <c r="B20" s="1" t="s">
        <v>52</v>
      </c>
      <c r="C20" s="1" t="s">
        <v>53</v>
      </c>
      <c r="D20" s="2" t="s">
        <v>13</v>
      </c>
      <c r="E20" s="2" t="s">
        <v>54</v>
      </c>
      <c r="F20" s="1" t="s">
        <v>27</v>
      </c>
      <c r="G20" s="1" t="s">
        <v>16</v>
      </c>
      <c r="H20" s="1" t="s">
        <v>28</v>
      </c>
      <c r="I20" s="3" t="s">
        <v>546</v>
      </c>
      <c r="J20" s="6"/>
      <c r="K20" s="6"/>
      <c r="L20" s="6"/>
      <c r="M20" s="6"/>
      <c r="N20" s="6"/>
      <c r="O20" s="6"/>
      <c r="P20" s="6"/>
      <c r="Q20" s="8">
        <f>VLOOKUP($E20,[1]PROD!$C$3:$E$217,3,0)</f>
        <v>236.017578125</v>
      </c>
      <c r="R20" s="8">
        <f>IF(ISNA(VLOOKUP($E20,[1]PROD!$F$3:$H$217,3,0)),0,(VLOOKUP($E20,[1]PROD!$F$3:$H$217,3,0)))</f>
        <v>0</v>
      </c>
      <c r="S20" s="8">
        <f>IF(ISNA(VLOOKUP($E20,[1]PROD!$I$3:$K$217,3,0)),0,(VLOOKUP($E20,[1]PROD!$I$3:$K$217,3,0)))</f>
        <v>0</v>
      </c>
      <c r="T20" s="8" t="e">
        <f>VLOOKUP($E20,[1]PROD!$L$3:$N$217,3,0)</f>
        <v>#N/A</v>
      </c>
      <c r="U20" s="8" t="e">
        <f>VLOOKUP($E20,[1]PROD!$O$3:$Q$217,3,0)</f>
        <v>#N/A</v>
      </c>
      <c r="V20" s="8" t="e">
        <f>VLOOKUP($E20,[1]PROD!$R$3:$T$217,3,0)</f>
        <v>#N/A</v>
      </c>
      <c r="W20" s="8">
        <f>(VLOOKUP($E20,'27TB Excel'!$A$3:$B$159,2,0)/1024)</f>
        <v>236.017578125</v>
      </c>
      <c r="X20" s="8">
        <f>IF(ISNUMBER(VLOOKUP($E20,Others!$A$2:$B$68,2,0)/1024),(VLOOKUP($E20,Others!$A$2:$B$68,2,0)/1024),0)</f>
        <v>236.017578125</v>
      </c>
      <c r="Y20" s="5">
        <f t="shared" si="0"/>
        <v>0</v>
      </c>
      <c r="Z20" s="5"/>
      <c r="AA20" s="5"/>
      <c r="AB20" s="5"/>
      <c r="AC20" s="5"/>
      <c r="AD20" s="5"/>
      <c r="AE20" s="5"/>
      <c r="AF20" s="5"/>
      <c r="AG20" s="5"/>
    </row>
    <row r="21" spans="1:33" ht="21.75" customHeight="1" x14ac:dyDescent="0.2">
      <c r="A21" s="1" t="s">
        <v>23</v>
      </c>
      <c r="B21" s="1" t="s">
        <v>52</v>
      </c>
      <c r="C21" s="1" t="s">
        <v>53</v>
      </c>
      <c r="D21" s="2" t="s">
        <v>13</v>
      </c>
      <c r="E21" s="78" t="s">
        <v>55</v>
      </c>
      <c r="F21" s="1" t="s">
        <v>27</v>
      </c>
      <c r="G21" s="1" t="s">
        <v>16</v>
      </c>
      <c r="H21" s="1" t="s">
        <v>56</v>
      </c>
      <c r="I21" s="4">
        <v>41616</v>
      </c>
      <c r="J21" s="6"/>
      <c r="K21" s="6"/>
      <c r="L21" s="6"/>
      <c r="M21" s="6"/>
      <c r="N21" s="6"/>
      <c r="O21" s="6"/>
      <c r="P21" s="6"/>
      <c r="Q21" s="8">
        <v>236.017578125</v>
      </c>
      <c r="R21" s="8">
        <f>IF(ISNA(VLOOKUP($E21,[1]PROD!$F$3:$H$217,3,0)),0,(VLOOKUP($E21,[1]PROD!$F$3:$H$217,3,0)))</f>
        <v>0</v>
      </c>
      <c r="S21" s="8">
        <f>IF(ISNA(VLOOKUP($E21,[1]PROD!$I$3:$K$217,3,0)),0,(VLOOKUP($E21,[1]PROD!$I$3:$K$217,3,0)))</f>
        <v>0</v>
      </c>
      <c r="T21" s="8" t="e">
        <f>VLOOKUP($E21,[1]PROD!$L$3:$N$217,3,0)</f>
        <v>#N/A</v>
      </c>
      <c r="U21" s="8" t="e">
        <f>VLOOKUP($E21,[1]PROD!$O$3:$Q$217,3,0)</f>
        <v>#N/A</v>
      </c>
      <c r="V21" s="8" t="e">
        <f>VLOOKUP($E21,[1]PROD!$R$3:$T$217,3,0)</f>
        <v>#N/A</v>
      </c>
      <c r="W21" s="8">
        <f>(VLOOKUP($E21,'27TB Excel'!$A$3:$B$159,2,0)/1024)</f>
        <v>236.017578125</v>
      </c>
      <c r="X21" s="8">
        <f>IF(ISNUMBER(VLOOKUP($E21,Others!$A$2:$B$68,2,0)/1024),(VLOOKUP($E21,Others!$A$2:$B$68,2,0)/1024),0)</f>
        <v>236.017578125</v>
      </c>
      <c r="Y21" s="5">
        <f t="shared" si="0"/>
        <v>0</v>
      </c>
      <c r="Z21" s="5" t="s">
        <v>549</v>
      </c>
      <c r="AA21" s="89" t="s">
        <v>1</v>
      </c>
      <c r="AB21" s="88">
        <v>17695788</v>
      </c>
      <c r="AC21" s="74">
        <v>41616</v>
      </c>
      <c r="AD21" s="90" t="s">
        <v>1</v>
      </c>
      <c r="AE21" s="89" t="s">
        <v>559</v>
      </c>
      <c r="AF21" s="74">
        <v>41651</v>
      </c>
      <c r="AG21" s="87" t="s">
        <v>564</v>
      </c>
    </row>
    <row r="22" spans="1:33" ht="18" hidden="1" customHeight="1" x14ac:dyDescent="0.2">
      <c r="A22" s="1" t="s">
        <v>23</v>
      </c>
      <c r="B22" s="1" t="s">
        <v>57</v>
      </c>
      <c r="C22" s="1" t="s">
        <v>25</v>
      </c>
      <c r="D22" s="2" t="s">
        <v>13</v>
      </c>
      <c r="E22" s="2" t="s">
        <v>58</v>
      </c>
      <c r="F22" s="1" t="s">
        <v>15</v>
      </c>
      <c r="G22" s="1" t="s">
        <v>16</v>
      </c>
      <c r="H22" s="1" t="s">
        <v>59</v>
      </c>
      <c r="I22" s="3"/>
      <c r="J22" s="6"/>
      <c r="K22" s="75">
        <v>60</v>
      </c>
      <c r="L22" s="75"/>
      <c r="M22" s="75"/>
      <c r="N22" s="75"/>
      <c r="O22" s="75"/>
      <c r="P22" s="75">
        <f>SUM(J22:L22)</f>
        <v>60</v>
      </c>
      <c r="Q22" s="8">
        <f>VLOOKUP($E22,[1]PROD!$C$3:$E$217,3,0)</f>
        <v>438.318359375</v>
      </c>
      <c r="R22" s="8">
        <f>IF(ISNA(VLOOKUP($E22,[1]PROD!$F$3:$H$217,3,0)),0,(VLOOKUP($E22,[1]PROD!$F$3:$H$217,3,0)))</f>
        <v>0</v>
      </c>
      <c r="S22" s="8">
        <f>IF(ISNA(VLOOKUP($E22,[1]PROD!$I$3:$K$217,3,0)),0,(VLOOKUP($E22,[1]PROD!$I$3:$K$217,3,0)))</f>
        <v>0</v>
      </c>
      <c r="T22" s="8" t="e">
        <f>VLOOKUP($E22,[1]PROD!$L$3:$N$217,3,0)</f>
        <v>#N/A</v>
      </c>
      <c r="U22" s="8" t="e">
        <f>VLOOKUP($E22,[1]PROD!$O$3:$Q$217,3,0)</f>
        <v>#N/A</v>
      </c>
      <c r="V22" s="8" t="e">
        <f>VLOOKUP($E22,[1]PROD!$R$3:$T$217,3,0)</f>
        <v>#N/A</v>
      </c>
      <c r="W22" s="8">
        <f>(VLOOKUP($E22,'27TB Excel'!$A$3:$B$159,2,0)/1024)</f>
        <v>438.318359375</v>
      </c>
      <c r="X22" s="8">
        <f>IF(ISNUMBER(VLOOKUP($E22,Others!$A$2:$B$68,2,0)/1024),(VLOOKUP($E22,Others!$A$2:$B$68,2,0)/1024),0)</f>
        <v>0</v>
      </c>
      <c r="Y22" s="5">
        <f t="shared" si="0"/>
        <v>0</v>
      </c>
      <c r="Z22" s="5"/>
      <c r="AA22" s="5"/>
      <c r="AB22" s="5"/>
      <c r="AC22" s="74">
        <v>41616</v>
      </c>
      <c r="AD22" s="5"/>
      <c r="AE22" s="5"/>
      <c r="AF22" s="74"/>
      <c r="AG22" s="5"/>
    </row>
    <row r="23" spans="1:33" ht="18" hidden="1" customHeight="1" x14ac:dyDescent="0.2">
      <c r="A23" s="1" t="s">
        <v>23</v>
      </c>
      <c r="B23" s="1" t="s">
        <v>60</v>
      </c>
      <c r="C23" s="1" t="s">
        <v>53</v>
      </c>
      <c r="D23" s="2" t="s">
        <v>13</v>
      </c>
      <c r="E23" s="2" t="s">
        <v>61</v>
      </c>
      <c r="F23" s="1" t="s">
        <v>15</v>
      </c>
      <c r="G23" s="1" t="s">
        <v>16</v>
      </c>
      <c r="H23" s="3" t="s">
        <v>62</v>
      </c>
      <c r="I23" s="3"/>
      <c r="J23" s="6"/>
      <c r="K23" s="6"/>
      <c r="L23" s="6"/>
      <c r="M23" s="6"/>
      <c r="N23" s="6"/>
      <c r="O23" s="6"/>
      <c r="P23" s="6"/>
      <c r="Q23" s="8" t="e">
        <f>VLOOKUP($E23,[1]Sheet1!$A$2:$C$764,3,0)</f>
        <v>#N/A</v>
      </c>
      <c r="R23" s="8">
        <f>IF(ISNA(VLOOKUP($E23,[1]PROD!$F$3:$H$217,3,0)),0,(VLOOKUP($E23,[1]PROD!$F$3:$H$217,3,0)))</f>
        <v>0</v>
      </c>
      <c r="S23" s="8">
        <f>IF(ISNA(VLOOKUP($E23,[1]PROD!$I$3:$K$217,3,0)),0,(VLOOKUP($E23,[1]PROD!$I$3:$K$217,3,0)))</f>
        <v>0</v>
      </c>
      <c r="T23" s="8" t="e">
        <f>VLOOKUP($E23,[1]PROD!$L$3:$N$217,3,0)</f>
        <v>#N/A</v>
      </c>
      <c r="U23" s="8" t="e">
        <f>VLOOKUP($E23,[1]PROD!$O$3:$Q$217,3,0)</f>
        <v>#N/A</v>
      </c>
      <c r="V23" s="8" t="e">
        <f>VLOOKUP($E23,[1]PROD!$R$3:$T$217,3,0)</f>
        <v>#N/A</v>
      </c>
      <c r="W23" s="8" t="e">
        <f>(VLOOKUP($E23,'27TB Excel'!$A$3:$B$159,2,0)/1024)</f>
        <v>#N/A</v>
      </c>
      <c r="X23" s="8">
        <f>IF(ISNUMBER(VLOOKUP($E23,Others!$A$2:$B$68,2,0)/1024),(VLOOKUP($E23,Others!$A$2:$B$68,2,0)/1024),0)</f>
        <v>0</v>
      </c>
      <c r="Y23" s="5" t="e">
        <f t="shared" si="0"/>
        <v>#N/A</v>
      </c>
      <c r="Z23" s="5"/>
      <c r="AA23" s="5"/>
      <c r="AB23" s="5"/>
      <c r="AC23" s="74">
        <v>41616</v>
      </c>
      <c r="AD23" s="5"/>
      <c r="AE23" s="5"/>
      <c r="AF23" s="74"/>
      <c r="AG23" s="5"/>
    </row>
    <row r="24" spans="1:33" ht="18" hidden="1" customHeight="1" x14ac:dyDescent="0.2">
      <c r="A24" s="1" t="s">
        <v>23</v>
      </c>
      <c r="B24" s="1" t="s">
        <v>63</v>
      </c>
      <c r="C24" s="1" t="s">
        <v>53</v>
      </c>
      <c r="D24" s="2" t="s">
        <v>13</v>
      </c>
      <c r="E24" s="2" t="s">
        <v>64</v>
      </c>
      <c r="F24" s="1" t="s">
        <v>15</v>
      </c>
      <c r="G24" s="1" t="s">
        <v>16</v>
      </c>
      <c r="H24" s="3" t="s">
        <v>62</v>
      </c>
      <c r="I24" s="3"/>
      <c r="J24" s="6"/>
      <c r="K24" s="6"/>
      <c r="L24" s="6"/>
      <c r="M24" s="6"/>
      <c r="N24" s="6"/>
      <c r="O24" s="6"/>
      <c r="P24" s="6"/>
      <c r="Q24" s="8" t="e">
        <f>VLOOKUP($E24,[1]Sheet1!$A$2:$C$764,3,0)</f>
        <v>#N/A</v>
      </c>
      <c r="R24" s="8">
        <f>IF(ISNA(VLOOKUP($E24,[1]PROD!$F$3:$H$217,3,0)),0,(VLOOKUP($E24,[1]PROD!$F$3:$H$217,3,0)))</f>
        <v>0</v>
      </c>
      <c r="S24" s="8">
        <f>IF(ISNA(VLOOKUP($E24,[1]PROD!$I$3:$K$217,3,0)),0,(VLOOKUP($E24,[1]PROD!$I$3:$K$217,3,0)))</f>
        <v>0</v>
      </c>
      <c r="T24" s="8" t="e">
        <f>VLOOKUP($E24,[1]PROD!$L$3:$N$217,3,0)</f>
        <v>#N/A</v>
      </c>
      <c r="U24" s="8" t="e">
        <f>VLOOKUP($E24,[1]PROD!$O$3:$Q$217,3,0)</f>
        <v>#N/A</v>
      </c>
      <c r="V24" s="8" t="e">
        <f>VLOOKUP($E24,[1]PROD!$R$3:$T$217,3,0)</f>
        <v>#N/A</v>
      </c>
      <c r="W24" s="8" t="e">
        <f>(VLOOKUP($E24,'27TB Excel'!$A$3:$B$159,2,0)/1024)</f>
        <v>#N/A</v>
      </c>
      <c r="X24" s="8">
        <f>IF(ISNUMBER(VLOOKUP($E24,Others!$A$2:$B$68,2,0)/1024),(VLOOKUP($E24,Others!$A$2:$B$68,2,0)/1024),0)</f>
        <v>0</v>
      </c>
      <c r="Y24" s="5" t="e">
        <f t="shared" si="0"/>
        <v>#N/A</v>
      </c>
      <c r="Z24" s="5"/>
      <c r="AA24" s="5"/>
      <c r="AB24" s="5"/>
      <c r="AC24" s="74">
        <v>41616</v>
      </c>
      <c r="AD24" s="5"/>
      <c r="AE24" s="5"/>
      <c r="AF24" s="74"/>
      <c r="AG24" s="5"/>
    </row>
    <row r="25" spans="1:33" ht="18" hidden="1" customHeight="1" x14ac:dyDescent="0.2">
      <c r="A25" s="1" t="s">
        <v>23</v>
      </c>
      <c r="B25" s="1" t="s">
        <v>65</v>
      </c>
      <c r="C25" s="1" t="s">
        <v>25</v>
      </c>
      <c r="D25" s="2" t="s">
        <v>13</v>
      </c>
      <c r="E25" s="2" t="s">
        <v>66</v>
      </c>
      <c r="F25" s="1" t="s">
        <v>15</v>
      </c>
      <c r="G25" s="1" t="s">
        <v>16</v>
      </c>
      <c r="H25" s="1" t="s">
        <v>28</v>
      </c>
      <c r="I25" s="3"/>
      <c r="J25" s="6"/>
      <c r="K25" s="75">
        <v>60</v>
      </c>
      <c r="L25" s="75"/>
      <c r="M25" s="75"/>
      <c r="N25" s="75"/>
      <c r="O25" s="75"/>
      <c r="P25" s="75">
        <f>SUM(J25:L25)</f>
        <v>60</v>
      </c>
      <c r="Q25" s="8">
        <f>VLOOKUP($E25,[1]Sheet1!$A$2:$C$764,3,0)</f>
        <v>236.017578125</v>
      </c>
      <c r="R25" s="8">
        <f>IF(ISNA(VLOOKUP($E25,[1]PROD!$F$3:$H$217,3,0)),0,(VLOOKUP($E25,[1]PROD!$F$3:$H$217,3,0)))</f>
        <v>0</v>
      </c>
      <c r="S25" s="8">
        <f>IF(ISNA(VLOOKUP($E25,[1]PROD!$I$3:$K$217,3,0)),0,(VLOOKUP($E25,[1]PROD!$I$3:$K$217,3,0)))</f>
        <v>0</v>
      </c>
      <c r="T25" s="8" t="e">
        <f>VLOOKUP($E25,[1]PROD!$L$3:$N$217,3,0)</f>
        <v>#N/A</v>
      </c>
      <c r="U25" s="8" t="e">
        <f>VLOOKUP($E25,[1]PROD!$O$3:$Q$217,3,0)</f>
        <v>#N/A</v>
      </c>
      <c r="V25" s="8" t="e">
        <f>VLOOKUP($E25,[1]PROD!$R$3:$T$217,3,0)</f>
        <v>#N/A</v>
      </c>
      <c r="W25" s="8">
        <f>(VLOOKUP($E25,'27TB Excel'!$A$3:$B$159,2,0)/1024)</f>
        <v>236.017578125</v>
      </c>
      <c r="X25" s="8">
        <f>IF(ISNUMBER(VLOOKUP($E25,Others!$A$2:$B$68,2,0)/1024),(VLOOKUP($E25,Others!$A$2:$B$68,2,0)/1024),0)</f>
        <v>0</v>
      </c>
      <c r="Y25" s="5">
        <f t="shared" si="0"/>
        <v>0</v>
      </c>
      <c r="Z25" s="5"/>
      <c r="AA25" s="5"/>
      <c r="AB25" s="5"/>
      <c r="AC25" s="74">
        <v>41616</v>
      </c>
      <c r="AD25" s="5"/>
      <c r="AE25" s="5"/>
      <c r="AF25" s="74"/>
      <c r="AG25" s="5"/>
    </row>
    <row r="26" spans="1:33" ht="21.75" customHeight="1" x14ac:dyDescent="0.2">
      <c r="A26" s="1" t="s">
        <v>23</v>
      </c>
      <c r="B26" s="1" t="s">
        <v>65</v>
      </c>
      <c r="C26" s="1" t="s">
        <v>25</v>
      </c>
      <c r="D26" s="2" t="s">
        <v>13</v>
      </c>
      <c r="E26" s="78" t="s">
        <v>67</v>
      </c>
      <c r="F26" s="1" t="s">
        <v>15</v>
      </c>
      <c r="G26" s="1" t="s">
        <v>16</v>
      </c>
      <c r="H26" s="1" t="s">
        <v>56</v>
      </c>
      <c r="I26" s="4">
        <v>41616</v>
      </c>
      <c r="J26" s="6"/>
      <c r="K26" s="75">
        <v>60</v>
      </c>
      <c r="L26" s="75"/>
      <c r="M26" s="75"/>
      <c r="N26" s="75"/>
      <c r="O26" s="75"/>
      <c r="P26" s="75">
        <f>SUM(J26:L26)</f>
        <v>60</v>
      </c>
      <c r="Q26" s="8">
        <v>337.16796875</v>
      </c>
      <c r="R26" s="8">
        <f>IF(ISNA(VLOOKUP($E26,[1]PROD!$F$3:$H$217,3,0)),0,(VLOOKUP($E26,[1]PROD!$F$3:$H$217,3,0)))</f>
        <v>0</v>
      </c>
      <c r="S26" s="8">
        <f>IF(ISNA(VLOOKUP($E26,[1]PROD!$I$3:$K$217,3,0)),0,(VLOOKUP($E26,[1]PROD!$I$3:$K$217,3,0)))</f>
        <v>0</v>
      </c>
      <c r="T26" s="8" t="e">
        <f>VLOOKUP($E26,[1]PROD!$L$3:$N$217,3,0)</f>
        <v>#N/A</v>
      </c>
      <c r="U26" s="8" t="e">
        <f>VLOOKUP($E26,[1]PROD!$O$3:$Q$217,3,0)</f>
        <v>#N/A</v>
      </c>
      <c r="V26" s="8" t="e">
        <f>VLOOKUP($E26,[1]PROD!$R$3:$T$217,3,0)</f>
        <v>#N/A</v>
      </c>
      <c r="W26" s="8">
        <f>(VLOOKUP($E26,'27TB Excel'!$A$3:$B$159,2,0)/1024)</f>
        <v>337.16796875</v>
      </c>
      <c r="X26" s="8">
        <f>IF(ISNUMBER(VLOOKUP($E26,Others!$A$2:$B$68,2,0)/1024),(VLOOKUP($E26,Others!$A$2:$B$68,2,0)/1024),0)</f>
        <v>337.16796875</v>
      </c>
      <c r="Y26" s="5">
        <f t="shared" si="0"/>
        <v>0</v>
      </c>
      <c r="Z26" s="5" t="s">
        <v>549</v>
      </c>
      <c r="AA26" s="89" t="s">
        <v>1</v>
      </c>
      <c r="AB26" s="88">
        <v>17695788</v>
      </c>
      <c r="AC26" s="74">
        <v>41616</v>
      </c>
      <c r="AD26" s="89" t="s">
        <v>1</v>
      </c>
      <c r="AE26" s="89" t="s">
        <v>559</v>
      </c>
      <c r="AF26" s="74">
        <v>41651</v>
      </c>
      <c r="AG26" s="87" t="s">
        <v>564</v>
      </c>
    </row>
    <row r="27" spans="1:33" ht="18" hidden="1" customHeight="1" x14ac:dyDescent="0.2">
      <c r="A27" s="1" t="s">
        <v>23</v>
      </c>
      <c r="B27" s="1" t="s">
        <v>68</v>
      </c>
      <c r="C27" s="1" t="s">
        <v>53</v>
      </c>
      <c r="D27" s="2" t="s">
        <v>13</v>
      </c>
      <c r="E27" s="2" t="s">
        <v>69</v>
      </c>
      <c r="F27" s="1" t="s">
        <v>27</v>
      </c>
      <c r="G27" s="1" t="s">
        <v>16</v>
      </c>
      <c r="H27" s="1" t="s">
        <v>28</v>
      </c>
      <c r="I27" s="3" t="s">
        <v>546</v>
      </c>
      <c r="J27" s="6"/>
      <c r="K27" s="75">
        <v>30</v>
      </c>
      <c r="L27" s="75">
        <v>0</v>
      </c>
      <c r="M27" s="75">
        <v>30</v>
      </c>
      <c r="N27" s="75"/>
      <c r="O27" s="75"/>
      <c r="P27" s="75">
        <v>60</v>
      </c>
      <c r="Q27" s="8">
        <f>VLOOKUP($E27,[1]PROD!$C$3:$E$217,3,0)</f>
        <v>269.734375</v>
      </c>
      <c r="R27" s="8">
        <f>IF(ISNA(VLOOKUP($E27,[1]PROD!$F$3:$H$217,3,0)),0,(VLOOKUP($E27,[1]PROD!$F$3:$H$217,3,0)))</f>
        <v>0</v>
      </c>
      <c r="S27" s="8">
        <f>IF(ISNA(VLOOKUP($E27,[1]PROD!$I$3:$K$217,3,0)),0,(VLOOKUP($E27,[1]PROD!$I$3:$K$217,3,0)))</f>
        <v>0</v>
      </c>
      <c r="T27" s="8" t="e">
        <f>VLOOKUP($E27,[1]PROD!$L$3:$N$217,3,0)</f>
        <v>#N/A</v>
      </c>
      <c r="U27" s="8" t="e">
        <f>VLOOKUP($E27,[1]PROD!$O$3:$Q$217,3,0)</f>
        <v>#N/A</v>
      </c>
      <c r="V27" s="8" t="e">
        <f>VLOOKUP($E27,[1]PROD!$R$3:$T$217,3,0)</f>
        <v>#N/A</v>
      </c>
      <c r="W27" s="8">
        <f>(VLOOKUP($E27,'27TB Excel'!$A$3:$B$159,2,0)/1024)</f>
        <v>269.734375</v>
      </c>
      <c r="X27" s="8">
        <f>IF(ISNUMBER(VLOOKUP($E27,Others!$A$2:$B$68,2,0)/1024),(VLOOKUP($E27,Others!$A$2:$B$68,2,0)/1024),0)</f>
        <v>269.734375</v>
      </c>
      <c r="Y27" s="5">
        <f t="shared" si="0"/>
        <v>0</v>
      </c>
      <c r="Z27" s="5"/>
      <c r="AA27" s="5"/>
      <c r="AB27" s="88"/>
      <c r="AC27" s="74">
        <v>41616</v>
      </c>
      <c r="AD27" s="5"/>
      <c r="AE27" s="5"/>
      <c r="AF27" s="74"/>
      <c r="AG27" s="5"/>
    </row>
    <row r="28" spans="1:33" ht="21.75" customHeight="1" x14ac:dyDescent="0.2">
      <c r="A28" s="1" t="s">
        <v>23</v>
      </c>
      <c r="B28" s="1" t="s">
        <v>70</v>
      </c>
      <c r="C28" s="1" t="s">
        <v>53</v>
      </c>
      <c r="D28" s="2" t="s">
        <v>13</v>
      </c>
      <c r="E28" s="78" t="s">
        <v>71</v>
      </c>
      <c r="F28" s="1" t="s">
        <v>27</v>
      </c>
      <c r="G28" s="1" t="s">
        <v>16</v>
      </c>
      <c r="H28" s="1" t="s">
        <v>56</v>
      </c>
      <c r="I28" s="4">
        <v>41616</v>
      </c>
      <c r="J28" s="75"/>
      <c r="K28" s="75">
        <v>30</v>
      </c>
      <c r="L28" s="75">
        <v>0</v>
      </c>
      <c r="M28" s="75">
        <v>30</v>
      </c>
      <c r="N28" s="75"/>
      <c r="O28" s="75"/>
      <c r="P28" s="75">
        <v>60</v>
      </c>
      <c r="Q28" s="8">
        <v>438.318359375</v>
      </c>
      <c r="R28" s="8">
        <f>IF(ISNA(VLOOKUP($E28,[1]PROD!$F$3:$H$217,3,0)),0,(VLOOKUP($E28,[1]PROD!$F$3:$H$217,3,0)))</f>
        <v>0</v>
      </c>
      <c r="S28" s="8">
        <f>IF(ISNA(VLOOKUP($E28,[1]PROD!$I$3:$K$217,3,0)),0,(VLOOKUP($E28,[1]PROD!$I$3:$K$217,3,0)))</f>
        <v>0</v>
      </c>
      <c r="T28" s="8" t="e">
        <f>VLOOKUP($E28,[1]PROD!$L$3:$N$217,3,0)</f>
        <v>#N/A</v>
      </c>
      <c r="U28" s="8" t="e">
        <f>VLOOKUP($E28,[1]PROD!$O$3:$Q$217,3,0)</f>
        <v>#N/A</v>
      </c>
      <c r="V28" s="8" t="e">
        <f>VLOOKUP($E28,[1]PROD!$R$3:$T$217,3,0)</f>
        <v>#N/A</v>
      </c>
      <c r="W28" s="8">
        <f>(VLOOKUP($E28,'27TB Excel'!$A$3:$B$159,2,0)/1024)</f>
        <v>438.318359375</v>
      </c>
      <c r="X28" s="8">
        <f>IF(ISNUMBER(VLOOKUP($E28,Others!$A$2:$B$68,2,0)/1024),(VLOOKUP($E28,Others!$A$2:$B$68,2,0)/1024),0)</f>
        <v>438.318359375</v>
      </c>
      <c r="Y28" s="5">
        <f t="shared" si="0"/>
        <v>0</v>
      </c>
      <c r="Z28" s="5" t="s">
        <v>549</v>
      </c>
      <c r="AA28" s="89" t="s">
        <v>1</v>
      </c>
      <c r="AB28" s="88">
        <v>17695788</v>
      </c>
      <c r="AC28" s="74">
        <v>41616</v>
      </c>
      <c r="AD28" s="89" t="s">
        <v>1</v>
      </c>
      <c r="AE28" s="89" t="s">
        <v>559</v>
      </c>
      <c r="AF28" s="74">
        <v>41651</v>
      </c>
      <c r="AG28" s="87" t="s">
        <v>564</v>
      </c>
    </row>
    <row r="29" spans="1:33" ht="21.75" customHeight="1" x14ac:dyDescent="0.2">
      <c r="A29" s="1" t="s">
        <v>23</v>
      </c>
      <c r="B29" s="1" t="s">
        <v>72</v>
      </c>
      <c r="C29" s="1" t="s">
        <v>25</v>
      </c>
      <c r="D29" s="2" t="s">
        <v>13</v>
      </c>
      <c r="E29" s="78" t="s">
        <v>73</v>
      </c>
      <c r="F29" s="1" t="s">
        <v>27</v>
      </c>
      <c r="G29" s="1" t="s">
        <v>16</v>
      </c>
      <c r="H29" s="1" t="s">
        <v>17</v>
      </c>
      <c r="I29" s="4">
        <v>41609</v>
      </c>
      <c r="J29" s="75"/>
      <c r="K29" s="75">
        <v>60</v>
      </c>
      <c r="L29" s="75"/>
      <c r="M29" s="75">
        <v>30</v>
      </c>
      <c r="N29" s="75"/>
      <c r="O29" s="75"/>
      <c r="P29" s="75">
        <f>SUM(J29:L29)</f>
        <v>60</v>
      </c>
      <c r="Q29" s="8">
        <v>337.16796875</v>
      </c>
      <c r="R29" s="8">
        <f>IF(ISNA(VLOOKUP($E29,[1]PROD!$F$3:$H$217,3,0)),0,(VLOOKUP($E29,[1]PROD!$F$3:$H$217,3,0)))</f>
        <v>0</v>
      </c>
      <c r="S29" s="8">
        <f>IF(ISNA(VLOOKUP($E29,[1]PROD!$I$3:$K$217,3,0)),0,(VLOOKUP($E29,[1]PROD!$I$3:$K$217,3,0)))</f>
        <v>0</v>
      </c>
      <c r="T29" s="8" t="e">
        <f>VLOOKUP($E29,[1]PROD!$L$3:$N$217,3,0)</f>
        <v>#N/A</v>
      </c>
      <c r="U29" s="8" t="e">
        <f>VLOOKUP($E29,[1]PROD!$O$3:$Q$217,3,0)</f>
        <v>#N/A</v>
      </c>
      <c r="V29" s="8" t="e">
        <f>VLOOKUP($E29,[1]PROD!$R$3:$T$217,3,0)</f>
        <v>#N/A</v>
      </c>
      <c r="W29" s="8">
        <f>(VLOOKUP($E29,'27TB Excel'!$A$3:$B$159,2,0)/1024)</f>
        <v>337.16796875</v>
      </c>
      <c r="X29" s="8">
        <f>IF(ISNUMBER(VLOOKUP($E29,Others!$A$2:$B$68,2,0)/1024),(VLOOKUP($E29,Others!$A$2:$B$68,2,0)/1024),0)</f>
        <v>337.16796875</v>
      </c>
      <c r="Y29" s="5">
        <f t="shared" si="0"/>
        <v>0</v>
      </c>
      <c r="Z29" s="5" t="s">
        <v>549</v>
      </c>
      <c r="AA29" s="89" t="s">
        <v>1</v>
      </c>
      <c r="AB29" s="88">
        <v>17695788</v>
      </c>
      <c r="AC29" s="74">
        <v>41616</v>
      </c>
      <c r="AD29" s="89" t="s">
        <v>1</v>
      </c>
      <c r="AE29" s="89" t="s">
        <v>559</v>
      </c>
      <c r="AF29" s="74">
        <v>41651</v>
      </c>
      <c r="AG29" s="87" t="s">
        <v>564</v>
      </c>
    </row>
    <row r="30" spans="1:33" ht="21.75" customHeight="1" x14ac:dyDescent="0.2">
      <c r="A30" s="1" t="s">
        <v>23</v>
      </c>
      <c r="B30" s="1" t="s">
        <v>74</v>
      </c>
      <c r="C30" s="1" t="s">
        <v>25</v>
      </c>
      <c r="D30" s="2" t="s">
        <v>13</v>
      </c>
      <c r="E30" s="78" t="s">
        <v>75</v>
      </c>
      <c r="F30" s="1" t="s">
        <v>27</v>
      </c>
      <c r="G30" s="1" t="s">
        <v>16</v>
      </c>
      <c r="H30" s="1" t="s">
        <v>17</v>
      </c>
      <c r="I30" s="4">
        <v>41609</v>
      </c>
      <c r="J30" s="75"/>
      <c r="K30" s="75">
        <v>700</v>
      </c>
      <c r="L30" s="75"/>
      <c r="M30" s="75">
        <v>700</v>
      </c>
      <c r="N30" s="75"/>
      <c r="O30" s="75"/>
      <c r="P30" s="75">
        <v>1400</v>
      </c>
      <c r="Q30" s="8">
        <v>6945.66015625</v>
      </c>
      <c r="R30" s="8">
        <f>IF(ISNA(VLOOKUP($E30,[1]PROD!$F$3:$H$217,3,0)),0,(VLOOKUP($E30,[1]PROD!$F$3:$H$217,3,0)))</f>
        <v>0</v>
      </c>
      <c r="S30" s="8">
        <f>IF(ISNA(VLOOKUP($E30,[1]PROD!$I$3:$K$217,3,0)),0,(VLOOKUP($E30,[1]PROD!$I$3:$K$217,3,0)))</f>
        <v>0</v>
      </c>
      <c r="T30" s="8" t="e">
        <f>VLOOKUP($E30,[1]PROD!$L$3:$N$217,3,0)</f>
        <v>#N/A</v>
      </c>
      <c r="U30" s="8" t="e">
        <f>VLOOKUP($E30,[1]PROD!$O$3:$Q$217,3,0)</f>
        <v>#N/A</v>
      </c>
      <c r="V30" s="8" t="e">
        <f>VLOOKUP($E30,[1]PROD!$R$3:$T$217,3,0)</f>
        <v>#N/A</v>
      </c>
      <c r="W30" s="8">
        <f>(VLOOKUP($E30,'27TB Excel'!$A$3:$B$159,2,0)/1024)</f>
        <v>6945.66015625</v>
      </c>
      <c r="X30" s="8">
        <f>IF(ISNUMBER(VLOOKUP($E30,Others!$A$2:$B$68,2,0)/1024),(VLOOKUP($E30,Others!$A$2:$B$68,2,0)/1024),0)</f>
        <v>6945.66015625</v>
      </c>
      <c r="Y30" s="5">
        <f t="shared" si="0"/>
        <v>0</v>
      </c>
      <c r="Z30" s="5" t="s">
        <v>309</v>
      </c>
      <c r="AA30" s="89" t="s">
        <v>1</v>
      </c>
      <c r="AB30" s="88">
        <v>17695788</v>
      </c>
      <c r="AC30" s="74">
        <v>41616</v>
      </c>
      <c r="AD30" s="89" t="s">
        <v>1</v>
      </c>
      <c r="AE30" s="89" t="s">
        <v>559</v>
      </c>
      <c r="AF30" s="74">
        <v>41651</v>
      </c>
      <c r="AG30" s="87" t="s">
        <v>564</v>
      </c>
    </row>
    <row r="31" spans="1:33" ht="18" hidden="1" customHeight="1" x14ac:dyDescent="0.2">
      <c r="A31" s="1" t="s">
        <v>23</v>
      </c>
      <c r="B31" s="1" t="s">
        <v>76</v>
      </c>
      <c r="C31" s="1" t="s">
        <v>25</v>
      </c>
      <c r="D31" s="2" t="s">
        <v>13</v>
      </c>
      <c r="E31" s="2" t="s">
        <v>77</v>
      </c>
      <c r="F31" s="1" t="s">
        <v>15</v>
      </c>
      <c r="G31" s="1" t="s">
        <v>16</v>
      </c>
      <c r="H31" s="1" t="s">
        <v>28</v>
      </c>
      <c r="I31" s="3"/>
      <c r="J31" s="75"/>
      <c r="K31" s="75"/>
      <c r="L31" s="80">
        <v>100</v>
      </c>
      <c r="M31" s="75"/>
      <c r="N31" s="75"/>
      <c r="O31" s="75"/>
      <c r="P31" s="80">
        <f>SUM(J31:L31)</f>
        <v>100</v>
      </c>
      <c r="Q31" s="8">
        <f>VLOOKUP($E31,[1]PROD!$C$3:$E$217,3,0)</f>
        <v>101.150390625</v>
      </c>
      <c r="R31" s="8">
        <f>IF(ISNA(VLOOKUP($E31,[1]PROD!$F$3:$H$217,3,0)),0,(VLOOKUP($E31,[1]PROD!$F$3:$H$217,3,0)))</f>
        <v>0</v>
      </c>
      <c r="S31" s="8">
        <f>IF(ISNA(VLOOKUP($E31,[1]PROD!$I$3:$K$217,3,0)),0,(VLOOKUP($E31,[1]PROD!$I$3:$K$217,3,0)))</f>
        <v>0</v>
      </c>
      <c r="T31" s="8" t="e">
        <f>VLOOKUP($E31,[1]PROD!$L$3:$N$217,3,0)</f>
        <v>#N/A</v>
      </c>
      <c r="U31" s="8" t="e">
        <f>VLOOKUP($E31,[1]PROD!$O$3:$Q$217,3,0)</f>
        <v>#N/A</v>
      </c>
      <c r="V31" s="8" t="e">
        <f>VLOOKUP($E31,[1]PROD!$R$3:$T$217,3,0)</f>
        <v>#N/A</v>
      </c>
      <c r="W31" s="8">
        <f>(VLOOKUP($E31,'27TB Excel'!$A$3:$B$159,2,0)/1024)</f>
        <v>101.150390625</v>
      </c>
      <c r="X31" s="8">
        <f>IF(ISNUMBER(VLOOKUP($E31,Others!$A$2:$B$68,2,0)/1024),(VLOOKUP($E31,Others!$A$2:$B$68,2,0)/1024),0)</f>
        <v>0</v>
      </c>
      <c r="Y31" s="5">
        <f t="shared" si="0"/>
        <v>0</v>
      </c>
      <c r="Z31" s="5"/>
      <c r="AA31" s="5"/>
      <c r="AB31" s="88"/>
      <c r="AC31" s="5" t="s">
        <v>562</v>
      </c>
      <c r="AD31" s="5"/>
      <c r="AE31" s="5"/>
      <c r="AF31" s="74"/>
      <c r="AG31" s="5"/>
    </row>
    <row r="32" spans="1:33" ht="18" hidden="1" customHeight="1" x14ac:dyDescent="0.2">
      <c r="A32" s="1" t="s">
        <v>23</v>
      </c>
      <c r="B32" s="1" t="s">
        <v>78</v>
      </c>
      <c r="C32" s="1" t="s">
        <v>25</v>
      </c>
      <c r="D32" s="2" t="s">
        <v>13</v>
      </c>
      <c r="E32" s="2" t="s">
        <v>79</v>
      </c>
      <c r="F32" s="1" t="s">
        <v>15</v>
      </c>
      <c r="G32" s="1" t="s">
        <v>16</v>
      </c>
      <c r="H32" s="1" t="s">
        <v>28</v>
      </c>
      <c r="I32" s="3"/>
      <c r="J32" s="75"/>
      <c r="K32" s="75"/>
      <c r="L32" s="81"/>
      <c r="M32" s="75"/>
      <c r="N32" s="75"/>
      <c r="O32" s="75"/>
      <c r="P32" s="81"/>
      <c r="Q32" s="8">
        <f>VLOOKUP($E32,[1]PROD!$C$3:$E$217,3,0)</f>
        <v>101.150390625</v>
      </c>
      <c r="R32" s="8">
        <f>IF(ISNA(VLOOKUP($E32,[1]PROD!$F$3:$H$217,3,0)),0,(VLOOKUP($E32,[1]PROD!$F$3:$H$217,3,0)))</f>
        <v>0</v>
      </c>
      <c r="S32" s="8">
        <f>IF(ISNA(VLOOKUP($E32,[1]PROD!$I$3:$K$217,3,0)),0,(VLOOKUP($E32,[1]PROD!$I$3:$K$217,3,0)))</f>
        <v>0</v>
      </c>
      <c r="T32" s="8" t="e">
        <f>VLOOKUP($E32,[1]PROD!$L$3:$N$217,3,0)</f>
        <v>#N/A</v>
      </c>
      <c r="U32" s="8" t="e">
        <f>VLOOKUP($E32,[1]PROD!$O$3:$Q$217,3,0)</f>
        <v>#N/A</v>
      </c>
      <c r="V32" s="8" t="e">
        <f>VLOOKUP($E32,[1]PROD!$R$3:$T$217,3,0)</f>
        <v>#N/A</v>
      </c>
      <c r="W32" s="8">
        <f>(VLOOKUP($E32,'27TB Excel'!$A$3:$B$159,2,0)/1024)</f>
        <v>101.150390625</v>
      </c>
      <c r="X32" s="8">
        <f>IF(ISNUMBER(VLOOKUP($E32,Others!$A$2:$B$68,2,0)/1024),(VLOOKUP($E32,Others!$A$2:$B$68,2,0)/1024),0)</f>
        <v>0</v>
      </c>
      <c r="Y32" s="5">
        <f t="shared" si="0"/>
        <v>0</v>
      </c>
      <c r="Z32" s="5"/>
      <c r="AA32" s="5"/>
      <c r="AB32" s="88"/>
      <c r="AC32" s="5" t="s">
        <v>562</v>
      </c>
      <c r="AD32" s="5"/>
      <c r="AE32" s="5"/>
      <c r="AF32" s="74"/>
      <c r="AG32" s="5"/>
    </row>
    <row r="33" spans="1:33" ht="18" hidden="1" customHeight="1" x14ac:dyDescent="0.2">
      <c r="A33" s="1" t="s">
        <v>23</v>
      </c>
      <c r="B33" s="1" t="s">
        <v>80</v>
      </c>
      <c r="C33" s="1" t="s">
        <v>53</v>
      </c>
      <c r="D33" s="2" t="s">
        <v>13</v>
      </c>
      <c r="E33" s="2" t="s">
        <v>81</v>
      </c>
      <c r="F33" s="1" t="s">
        <v>15</v>
      </c>
      <c r="G33" s="1" t="s">
        <v>16</v>
      </c>
      <c r="H33" s="1" t="s">
        <v>28</v>
      </c>
      <c r="I33" s="3"/>
      <c r="J33" s="6"/>
      <c r="K33" s="6"/>
      <c r="L33" s="6"/>
      <c r="M33" s="6"/>
      <c r="N33" s="6"/>
      <c r="O33" s="6"/>
      <c r="P33" s="6"/>
      <c r="Q33" s="8">
        <f>VLOOKUP($E33,[1]PROD!$C$3:$E$217,3,0)</f>
        <v>101.150390625</v>
      </c>
      <c r="R33" s="8">
        <f>IF(ISNA(VLOOKUP($E33,[1]PROD!$F$3:$H$217,3,0)),0,(VLOOKUP($E33,[1]PROD!$F$3:$H$217,3,0)))</f>
        <v>0</v>
      </c>
      <c r="S33" s="8">
        <f>IF(ISNA(VLOOKUP($E33,[1]PROD!$I$3:$K$217,3,0)),0,(VLOOKUP($E33,[1]PROD!$I$3:$K$217,3,0)))</f>
        <v>0</v>
      </c>
      <c r="T33" s="8" t="e">
        <f>VLOOKUP($E33,[1]PROD!$L$3:$N$217,3,0)</f>
        <v>#N/A</v>
      </c>
      <c r="U33" s="8" t="e">
        <f>VLOOKUP($E33,[1]PROD!$O$3:$Q$217,3,0)</f>
        <v>#N/A</v>
      </c>
      <c r="V33" s="8" t="e">
        <f>VLOOKUP($E33,[1]PROD!$R$3:$T$217,3,0)</f>
        <v>#N/A</v>
      </c>
      <c r="W33" s="8">
        <f>(VLOOKUP($E33,'27TB Excel'!$A$3:$B$159,2,0)/1024)</f>
        <v>101.150390625</v>
      </c>
      <c r="X33" s="8">
        <f>IF(ISNUMBER(VLOOKUP($E33,Others!$A$2:$B$68,2,0)/1024),(VLOOKUP($E33,Others!$A$2:$B$68,2,0)/1024),0)</f>
        <v>0</v>
      </c>
      <c r="Y33" s="5">
        <f t="shared" si="0"/>
        <v>0</v>
      </c>
      <c r="Z33" s="5"/>
      <c r="AA33" s="5"/>
      <c r="AB33" s="88"/>
      <c r="AC33" s="5" t="s">
        <v>562</v>
      </c>
      <c r="AD33" s="5"/>
      <c r="AE33" s="5"/>
      <c r="AF33" s="74"/>
      <c r="AG33" s="5"/>
    </row>
    <row r="34" spans="1:33" ht="21.75" customHeight="1" x14ac:dyDescent="0.2">
      <c r="A34" s="1" t="s">
        <v>88</v>
      </c>
      <c r="B34" s="1" t="s">
        <v>203</v>
      </c>
      <c r="C34" s="1" t="s">
        <v>25</v>
      </c>
      <c r="D34" s="2" t="s">
        <v>13</v>
      </c>
      <c r="E34" s="78" t="s">
        <v>205</v>
      </c>
      <c r="F34" s="1" t="s">
        <v>160</v>
      </c>
      <c r="G34" s="1" t="s">
        <v>161</v>
      </c>
      <c r="H34" s="1" t="s">
        <v>56</v>
      </c>
      <c r="I34" s="4">
        <v>41609</v>
      </c>
      <c r="J34" s="6"/>
      <c r="K34" s="75">
        <v>80</v>
      </c>
      <c r="L34" s="86"/>
      <c r="M34" s="75">
        <v>60</v>
      </c>
      <c r="N34" s="75"/>
      <c r="O34" s="75"/>
      <c r="P34" s="75">
        <v>140</v>
      </c>
      <c r="Q34" s="8">
        <f>VLOOKUP($E34,[1]Sheet1!$A$2:$C$764,3,0)</f>
        <v>269.734375</v>
      </c>
      <c r="R34" s="8">
        <f>IF(ISNA(VLOOKUP($E34,[1]PROD!$F$3:$H$217,3,0)),0,(VLOOKUP($E34,[1]PROD!$F$3:$H$217,3,0)))</f>
        <v>0</v>
      </c>
      <c r="S34" s="8" t="e">
        <f>VLOOKUP($E34,[1]PROD!$I$3:$K$217,3,0)</f>
        <v>#N/A</v>
      </c>
      <c r="T34" s="8" t="e">
        <f>VLOOKUP($E34,[1]PROD!$L$3:$N$217,3,0)</f>
        <v>#N/A</v>
      </c>
      <c r="U34" s="8" t="e">
        <f>VLOOKUP($E34,[1]PROD!$O$3:$Q$217,3,0)</f>
        <v>#N/A</v>
      </c>
      <c r="V34" s="8" t="e">
        <f>VLOOKUP($E34,[1]PROD!$R$3:$T$217,3,0)</f>
        <v>#N/A</v>
      </c>
      <c r="W34" s="8">
        <f>(VLOOKUP($E34,'27TB Excel'!$A$3:$B$159,2,0)/1024)</f>
        <v>269.734375</v>
      </c>
      <c r="X34" s="8">
        <f>IF(ISNUMBER(VLOOKUP($E34,Others!$A$2:$B$68,2,0)/1024),(VLOOKUP($E34,Others!$A$2:$B$68,2,0)/1024),0)</f>
        <v>269.734375</v>
      </c>
      <c r="Y34" s="5">
        <f>IF($Q34-$W34,0,$Q34-$W34)</f>
        <v>0</v>
      </c>
      <c r="Z34" s="5" t="s">
        <v>549</v>
      </c>
      <c r="AA34" s="89" t="s">
        <v>1</v>
      </c>
      <c r="AB34" s="88">
        <v>17695788</v>
      </c>
      <c r="AC34" s="74">
        <v>41616</v>
      </c>
      <c r="AD34" s="89" t="s">
        <v>1</v>
      </c>
      <c r="AE34" s="89" t="s">
        <v>559</v>
      </c>
      <c r="AF34" s="74">
        <v>41651</v>
      </c>
      <c r="AG34" s="87" t="s">
        <v>564</v>
      </c>
    </row>
    <row r="35" spans="1:33" ht="18" hidden="1" customHeight="1" x14ac:dyDescent="0.2">
      <c r="A35" s="1" t="s">
        <v>23</v>
      </c>
      <c r="B35" s="1" t="s">
        <v>84</v>
      </c>
      <c r="C35" s="1" t="s">
        <v>12</v>
      </c>
      <c r="D35" s="2" t="s">
        <v>13</v>
      </c>
      <c r="E35" s="2" t="s">
        <v>85</v>
      </c>
      <c r="F35" s="1" t="s">
        <v>27</v>
      </c>
      <c r="G35" s="1" t="s">
        <v>16</v>
      </c>
      <c r="H35" s="1" t="s">
        <v>28</v>
      </c>
      <c r="I35" s="3"/>
      <c r="J35" s="76"/>
      <c r="K35" s="76"/>
      <c r="L35" s="82"/>
      <c r="M35" s="76"/>
      <c r="N35" s="82">
        <v>90</v>
      </c>
      <c r="O35" s="82"/>
      <c r="P35" s="76">
        <v>90</v>
      </c>
      <c r="Q35" s="8">
        <f>VLOOKUP($E35,[1]PROD!$C$3:$E$217,3,0)</f>
        <v>134.8671875</v>
      </c>
      <c r="R35" s="8">
        <f>IF(ISNA(VLOOKUP($E35,[1]PROD!$F$3:$H$217,3,0)),0,(VLOOKUP($E35,[1]PROD!$F$3:$H$217,3,0)))</f>
        <v>0</v>
      </c>
      <c r="S35" s="8">
        <f>IF(ISNA(VLOOKUP($E35,[1]PROD!$I$3:$K$217,3,0)),0,(VLOOKUP($E35,[1]PROD!$I$3:$K$217,3,0)))</f>
        <v>0</v>
      </c>
      <c r="T35" s="8" t="e">
        <f>VLOOKUP($E35,[1]PROD!$L$3:$N$217,3,0)</f>
        <v>#N/A</v>
      </c>
      <c r="U35" s="8" t="e">
        <f>VLOOKUP($E35,[1]PROD!$O$3:$Q$217,3,0)</f>
        <v>#N/A</v>
      </c>
      <c r="V35" s="8" t="e">
        <f>VLOOKUP($E35,[1]PROD!$R$3:$T$217,3,0)</f>
        <v>#N/A</v>
      </c>
      <c r="W35" s="8" t="e">
        <f>(VLOOKUP($E35,'27TB Excel'!$A$3:$B$159,2,0)/1024)</f>
        <v>#N/A</v>
      </c>
      <c r="X35" s="8">
        <f>IF(ISNUMBER(VLOOKUP($E35,Others!$A$2:$B$68,2,0)/1024),(VLOOKUP($E35,Others!$A$2:$B$68,2,0)/1024),0)</f>
        <v>0</v>
      </c>
      <c r="Y35" s="5" t="e">
        <f t="shared" ref="Y35:Y71" si="1">IF($Q35-$W35=0,0,$Q35-$W35)</f>
        <v>#N/A</v>
      </c>
      <c r="Z35" s="5"/>
      <c r="AA35" s="5"/>
      <c r="AB35" s="88"/>
      <c r="AC35" s="5" t="s">
        <v>562</v>
      </c>
      <c r="AD35" s="5"/>
      <c r="AE35" s="5"/>
      <c r="AF35" s="74"/>
      <c r="AG35" s="5"/>
    </row>
    <row r="36" spans="1:33" ht="18" hidden="1" customHeight="1" x14ac:dyDescent="0.2">
      <c r="A36" s="1" t="s">
        <v>23</v>
      </c>
      <c r="B36" s="1" t="s">
        <v>86</v>
      </c>
      <c r="C36" s="1" t="s">
        <v>12</v>
      </c>
      <c r="D36" s="2" t="s">
        <v>13</v>
      </c>
      <c r="E36" s="2" t="s">
        <v>87</v>
      </c>
      <c r="F36" s="1" t="s">
        <v>27</v>
      </c>
      <c r="G36" s="1" t="s">
        <v>16</v>
      </c>
      <c r="H36" s="1" t="s">
        <v>28</v>
      </c>
      <c r="I36" s="3"/>
      <c r="J36" s="76"/>
      <c r="K36" s="76"/>
      <c r="L36" s="83"/>
      <c r="M36" s="76"/>
      <c r="N36" s="83"/>
      <c r="O36" s="83"/>
      <c r="P36" s="76">
        <f>SUM(J36:L36)</f>
        <v>0</v>
      </c>
      <c r="Q36" s="8">
        <f>VLOOKUP($E36,[1]PROD!$C$3:$E$217,3,0)</f>
        <v>134.8671875</v>
      </c>
      <c r="R36" s="8">
        <f>IF(ISNA(VLOOKUP($E36,[1]PROD!$F$3:$H$217,3,0)),0,(VLOOKUP($E36,[1]PROD!$F$3:$H$217,3,0)))</f>
        <v>0</v>
      </c>
      <c r="S36" s="8">
        <f>IF(ISNA(VLOOKUP($E36,[1]PROD!$I$3:$K$217,3,0)),0,(VLOOKUP($E36,[1]PROD!$I$3:$K$217,3,0)))</f>
        <v>0</v>
      </c>
      <c r="T36" s="8" t="e">
        <f>VLOOKUP($E36,[1]PROD!$L$3:$N$217,3,0)</f>
        <v>#N/A</v>
      </c>
      <c r="U36" s="8" t="e">
        <f>VLOOKUP($E36,[1]PROD!$O$3:$Q$217,3,0)</f>
        <v>#N/A</v>
      </c>
      <c r="V36" s="8" t="e">
        <f>VLOOKUP($E36,[1]PROD!$R$3:$T$217,3,0)</f>
        <v>#N/A</v>
      </c>
      <c r="W36" s="8" t="e">
        <f>(VLOOKUP($E36,'27TB Excel'!$A$3:$B$159,2,0)/1024)</f>
        <v>#N/A</v>
      </c>
      <c r="X36" s="8">
        <f>IF(ISNUMBER(VLOOKUP($E36,Others!$A$2:$B$68,2,0)/1024),(VLOOKUP($E36,Others!$A$2:$B$68,2,0)/1024),0)</f>
        <v>0</v>
      </c>
      <c r="Y36" s="5" t="e">
        <f t="shared" si="1"/>
        <v>#N/A</v>
      </c>
      <c r="Z36" s="5"/>
      <c r="AA36" s="5"/>
      <c r="AB36" s="88"/>
      <c r="AC36" s="5" t="s">
        <v>562</v>
      </c>
      <c r="AD36" s="5"/>
      <c r="AE36" s="5"/>
      <c r="AF36" s="74"/>
      <c r="AG36" s="5"/>
    </row>
    <row r="37" spans="1:33" ht="18" hidden="1" customHeight="1" x14ac:dyDescent="0.2">
      <c r="A37" s="1" t="s">
        <v>88</v>
      </c>
      <c r="B37" s="1" t="s">
        <v>89</v>
      </c>
      <c r="C37" s="1" t="s">
        <v>12</v>
      </c>
      <c r="D37" s="2" t="s">
        <v>13</v>
      </c>
      <c r="E37" s="2" t="s">
        <v>90</v>
      </c>
      <c r="F37" s="1" t="s">
        <v>15</v>
      </c>
      <c r="G37" s="1" t="s">
        <v>16</v>
      </c>
      <c r="H37" s="1" t="s">
        <v>56</v>
      </c>
      <c r="I37" s="3" t="s">
        <v>1</v>
      </c>
      <c r="J37" s="75"/>
      <c r="K37" s="75">
        <v>630</v>
      </c>
      <c r="L37" s="75"/>
      <c r="M37" s="75">
        <v>300</v>
      </c>
      <c r="N37" s="75"/>
      <c r="O37" s="75">
        <v>90</v>
      </c>
      <c r="P37" s="75">
        <v>1020</v>
      </c>
      <c r="Q37" s="8">
        <v>1756.46</v>
      </c>
      <c r="R37" s="8">
        <f>IF(ISNA(VLOOKUP($E37,[1]PROD!$F$3:$H$217,3,0)),0,(VLOOKUP($E37,[1]PROD!$F$3:$H$217,3,0)))</f>
        <v>0</v>
      </c>
      <c r="S37" s="8">
        <f>IF(ISNA(VLOOKUP($E37,[1]PROD!$I$3:$K$217,3,0)),0,(VLOOKUP($E37,[1]PROD!$I$3:$K$217,3,0)))</f>
        <v>1753.2734375</v>
      </c>
      <c r="T37" s="8" t="e">
        <f>VLOOKUP($E37,[1]PROD!$L$3:$N$217,3,0)</f>
        <v>#N/A</v>
      </c>
      <c r="U37" s="8">
        <f>VLOOKUP($E37,[1]PROD!$O$3:$Q$217,3,0)</f>
        <v>3.158203125</v>
      </c>
      <c r="V37" s="8" t="e">
        <f>VLOOKUP($E37,[1]PROD!$R$3:$T$217,3,0)</f>
        <v>#N/A</v>
      </c>
      <c r="W37" s="8" t="e">
        <f>(VLOOKUP($E37,'27TB Excel'!$A$3:$B$159,2,0)/1024)</f>
        <v>#N/A</v>
      </c>
      <c r="X37" s="8">
        <f>IF(ISNUMBER(VLOOKUP($E37,Others!$A$2:$B$68,2,0)/1024),(VLOOKUP($E37,Others!$A$2:$B$68,2,0)/1024),0)</f>
        <v>0</v>
      </c>
      <c r="Y37" s="5" t="e">
        <f t="shared" si="1"/>
        <v>#N/A</v>
      </c>
      <c r="Z37" s="5"/>
      <c r="AA37" s="5"/>
      <c r="AB37" s="88"/>
      <c r="AC37" s="5" t="s">
        <v>562</v>
      </c>
      <c r="AD37" s="5"/>
      <c r="AE37" s="5"/>
      <c r="AF37" s="74"/>
      <c r="AG37" s="5"/>
    </row>
    <row r="38" spans="1:33" ht="18" hidden="1" customHeight="1" x14ac:dyDescent="0.2">
      <c r="A38" s="1" t="s">
        <v>88</v>
      </c>
      <c r="B38" s="1" t="s">
        <v>91</v>
      </c>
      <c r="C38" s="1" t="s">
        <v>12</v>
      </c>
      <c r="D38" s="2" t="s">
        <v>13</v>
      </c>
      <c r="E38" s="2" t="s">
        <v>92</v>
      </c>
      <c r="F38" s="1" t="s">
        <v>15</v>
      </c>
      <c r="G38" s="1" t="s">
        <v>16</v>
      </c>
      <c r="H38" s="1" t="s">
        <v>56</v>
      </c>
      <c r="I38" s="3" t="s">
        <v>1</v>
      </c>
      <c r="J38" s="75"/>
      <c r="K38" s="75">
        <v>240</v>
      </c>
      <c r="L38" s="75"/>
      <c r="M38" s="75">
        <v>150</v>
      </c>
      <c r="N38" s="75"/>
      <c r="O38" s="75"/>
      <c r="P38" s="75">
        <v>390</v>
      </c>
      <c r="Q38" s="8">
        <f>VLOOKUP($E38,[1]PROD!$I$3:$K$217,3,0)</f>
        <v>977.787109375</v>
      </c>
      <c r="R38" s="8">
        <f>IF(ISNA(VLOOKUP($E38,[1]PROD!$F$3:$H$217,3,0)),0,(VLOOKUP($E38,[1]PROD!$F$3:$H$217,3,0)))</f>
        <v>0</v>
      </c>
      <c r="S38" s="8">
        <f>IF(ISNA(VLOOKUP($E38,[1]PROD!$I$3:$K$217,3,0)),0,(VLOOKUP($E38,[1]PROD!$I$3:$K$217,3,0)))</f>
        <v>977.787109375</v>
      </c>
      <c r="T38" s="8" t="e">
        <f>VLOOKUP($E38,[1]PROD!$L$3:$N$217,3,0)</f>
        <v>#N/A</v>
      </c>
      <c r="U38" s="8">
        <f>VLOOKUP($E38,[1]PROD!$O$3:$Q$217,3,0)</f>
        <v>3.158203125</v>
      </c>
      <c r="V38" s="8" t="e">
        <f>VLOOKUP($E38,[1]PROD!$R$3:$T$217,3,0)</f>
        <v>#N/A</v>
      </c>
      <c r="W38" s="8" t="e">
        <f>(VLOOKUP($E38,'27TB Excel'!$A$3:$B$159,2,0)/1024)</f>
        <v>#N/A</v>
      </c>
      <c r="X38" s="8">
        <f>IF(ISNUMBER(VLOOKUP($E38,Others!$A$2:$B$68,2,0)/1024),(VLOOKUP($E38,Others!$A$2:$B$68,2,0)/1024),0)</f>
        <v>0</v>
      </c>
      <c r="Y38" s="5" t="e">
        <f t="shared" si="1"/>
        <v>#N/A</v>
      </c>
      <c r="Z38" s="5"/>
      <c r="AA38" s="5"/>
      <c r="AB38" s="88"/>
      <c r="AC38" s="5" t="s">
        <v>562</v>
      </c>
      <c r="AD38" s="5"/>
      <c r="AE38" s="5"/>
      <c r="AF38" s="74"/>
      <c r="AG38" s="5"/>
    </row>
    <row r="39" spans="1:33" ht="18" hidden="1" customHeight="1" x14ac:dyDescent="0.2">
      <c r="A39" s="1" t="s">
        <v>88</v>
      </c>
      <c r="B39" s="1" t="s">
        <v>93</v>
      </c>
      <c r="C39" s="1" t="s">
        <v>12</v>
      </c>
      <c r="D39" s="2" t="s">
        <v>13</v>
      </c>
      <c r="E39" s="2" t="s">
        <v>94</v>
      </c>
      <c r="F39" s="1" t="s">
        <v>15</v>
      </c>
      <c r="G39" s="1" t="s">
        <v>16</v>
      </c>
      <c r="H39" s="1" t="s">
        <v>56</v>
      </c>
      <c r="I39" s="3" t="s">
        <v>1</v>
      </c>
      <c r="J39" s="75"/>
      <c r="K39" s="75">
        <v>730</v>
      </c>
      <c r="L39" s="75"/>
      <c r="M39" s="75">
        <v>300</v>
      </c>
      <c r="N39" s="75"/>
      <c r="O39" s="75">
        <v>400</v>
      </c>
      <c r="P39" s="75">
        <v>1430</v>
      </c>
      <c r="Q39" s="8">
        <f>VLOOKUP($E39,[1]PROD!$I$3:$K$217,3,0)</f>
        <v>1382.388671875</v>
      </c>
      <c r="R39" s="8">
        <f>IF(ISNA(VLOOKUP($E39,[1]PROD!$F$3:$H$217,3,0)),0,(VLOOKUP($E39,[1]PROD!$F$3:$H$217,3,0)))</f>
        <v>0</v>
      </c>
      <c r="S39" s="8">
        <f>IF(ISNA(VLOOKUP($E39,[1]PROD!$I$3:$K$217,3,0)),0,(VLOOKUP($E39,[1]PROD!$I$3:$K$217,3,0)))</f>
        <v>1382.388671875</v>
      </c>
      <c r="T39" s="8" t="e">
        <f>VLOOKUP($E39,[1]PROD!$L$3:$N$217,3,0)</f>
        <v>#N/A</v>
      </c>
      <c r="U39" s="8" t="e">
        <f>VLOOKUP($E39,[1]PROD!$O$3:$Q$217,3,0)</f>
        <v>#N/A</v>
      </c>
      <c r="V39" s="8" t="e">
        <f>VLOOKUP($E39,[1]PROD!$R$3:$T$217,3,0)</f>
        <v>#N/A</v>
      </c>
      <c r="W39" s="8">
        <f>(VLOOKUP($E39,'27TB Excel'!$A$3:$B$159,2,0)/1024)</f>
        <v>3.158203125</v>
      </c>
      <c r="X39" s="8">
        <f>IF(ISNUMBER(VLOOKUP($E39,Others!$A$2:$B$68,2,0)/1024),(VLOOKUP($E39,Others!$A$2:$B$68,2,0)/1024),0)</f>
        <v>3.158203125</v>
      </c>
      <c r="Y39" s="5">
        <f t="shared" si="1"/>
        <v>1379.23046875</v>
      </c>
      <c r="Z39" s="5"/>
      <c r="AA39" s="5"/>
      <c r="AB39" s="88"/>
      <c r="AC39" s="5" t="s">
        <v>562</v>
      </c>
      <c r="AD39" s="5"/>
      <c r="AE39" s="5"/>
      <c r="AF39" s="74"/>
      <c r="AG39" s="5"/>
    </row>
    <row r="40" spans="1:33" ht="18" hidden="1" customHeight="1" x14ac:dyDescent="0.2">
      <c r="A40" s="1" t="s">
        <v>88</v>
      </c>
      <c r="B40" s="1" t="s">
        <v>95</v>
      </c>
      <c r="C40" s="1" t="s">
        <v>12</v>
      </c>
      <c r="D40" s="2" t="s">
        <v>13</v>
      </c>
      <c r="E40" s="2" t="s">
        <v>96</v>
      </c>
      <c r="F40" s="1" t="s">
        <v>15</v>
      </c>
      <c r="G40" s="1" t="s">
        <v>16</v>
      </c>
      <c r="H40" s="1" t="s">
        <v>56</v>
      </c>
      <c r="I40" s="3" t="s">
        <v>1</v>
      </c>
      <c r="J40" s="75"/>
      <c r="K40" s="75">
        <v>930</v>
      </c>
      <c r="L40" s="75"/>
      <c r="M40" s="75">
        <v>400</v>
      </c>
      <c r="N40" s="75"/>
      <c r="O40" s="75"/>
      <c r="P40" s="75">
        <v>1330</v>
      </c>
      <c r="Q40" s="8">
        <f>VLOOKUP($E40,[1]PROD!$I$3:$K$217,3,0)</f>
        <v>1921.857421875</v>
      </c>
      <c r="R40" s="8">
        <f>IF(ISNA(VLOOKUP($E40,[1]PROD!$F$3:$H$217,3,0)),0,(VLOOKUP($E40,[1]PROD!$F$3:$H$217,3,0)))</f>
        <v>0</v>
      </c>
      <c r="S40" s="8">
        <f>IF(ISNA(VLOOKUP($E40,[1]PROD!$I$3:$K$217,3,0)),0,(VLOOKUP($E40,[1]PROD!$I$3:$K$217,3,0)))</f>
        <v>1921.857421875</v>
      </c>
      <c r="T40" s="8" t="e">
        <f>VLOOKUP($E40,[1]PROD!$L$3:$N$217,3,0)</f>
        <v>#N/A</v>
      </c>
      <c r="U40" s="8" t="e">
        <f>VLOOKUP($E40,[1]PROD!$O$3:$Q$217,3,0)</f>
        <v>#N/A</v>
      </c>
      <c r="V40" s="8" t="e">
        <f>VLOOKUP($E40,[1]PROD!$R$3:$T$217,3,0)</f>
        <v>#N/A</v>
      </c>
      <c r="W40" s="8">
        <f>(VLOOKUP($E40,'27TB Excel'!$A$3:$B$159,2,0)/1024)</f>
        <v>3.158203125</v>
      </c>
      <c r="X40" s="8">
        <f>IF(ISNUMBER(VLOOKUP($E40,Others!$A$2:$B$68,2,0)/1024),(VLOOKUP($E40,Others!$A$2:$B$68,2,0)/1024),0)</f>
        <v>3.158203125</v>
      </c>
      <c r="Y40" s="5">
        <f t="shared" si="1"/>
        <v>1918.69921875</v>
      </c>
      <c r="Z40" s="5"/>
      <c r="AA40" s="5"/>
      <c r="AB40" s="88"/>
      <c r="AC40" s="5" t="s">
        <v>562</v>
      </c>
      <c r="AD40" s="5"/>
      <c r="AE40" s="5"/>
      <c r="AF40" s="74"/>
      <c r="AG40" s="5"/>
    </row>
    <row r="41" spans="1:33" ht="18" hidden="1" customHeight="1" x14ac:dyDescent="0.2">
      <c r="A41" s="1" t="s">
        <v>88</v>
      </c>
      <c r="B41" s="1" t="s">
        <v>97</v>
      </c>
      <c r="C41" s="1" t="s">
        <v>12</v>
      </c>
      <c r="D41" s="2" t="s">
        <v>13</v>
      </c>
      <c r="E41" s="2" t="s">
        <v>98</v>
      </c>
      <c r="F41" s="1" t="s">
        <v>15</v>
      </c>
      <c r="G41" s="1" t="s">
        <v>16</v>
      </c>
      <c r="H41" s="1" t="s">
        <v>56</v>
      </c>
      <c r="I41" s="3" t="s">
        <v>1</v>
      </c>
      <c r="J41" s="75"/>
      <c r="K41" s="75">
        <v>120</v>
      </c>
      <c r="L41" s="75"/>
      <c r="M41" s="75"/>
      <c r="N41" s="75"/>
      <c r="O41" s="75"/>
      <c r="P41" s="75">
        <v>120</v>
      </c>
      <c r="Q41" s="8">
        <f>VLOOKUP($E41,[1]PROD!$I$3:$K$217,3,0)</f>
        <v>1416.10546875</v>
      </c>
      <c r="R41" s="8">
        <f>IF(ISNA(VLOOKUP($E41,[1]PROD!$F$3:$H$217,3,0)),0,(VLOOKUP($E41,[1]PROD!$F$3:$H$217,3,0)))</f>
        <v>0</v>
      </c>
      <c r="S41" s="8">
        <f>IF(ISNA(VLOOKUP($E41,[1]PROD!$I$3:$K$217,3,0)),0,(VLOOKUP($E41,[1]PROD!$I$3:$K$217,3,0)))</f>
        <v>1416.10546875</v>
      </c>
      <c r="T41" s="8" t="e">
        <f>VLOOKUP($E41,[1]PROD!$L$3:$N$217,3,0)</f>
        <v>#N/A</v>
      </c>
      <c r="U41" s="8">
        <f>VLOOKUP($E41,[1]PROD!$O$3:$Q$217,3,0)</f>
        <v>3.158203125</v>
      </c>
      <c r="V41" s="8" t="e">
        <f>VLOOKUP($E41,[1]PROD!$R$3:$T$217,3,0)</f>
        <v>#N/A</v>
      </c>
      <c r="W41" s="8" t="e">
        <f>(VLOOKUP($E41,'27TB Excel'!$A$3:$B$159,2,0)/1024)</f>
        <v>#N/A</v>
      </c>
      <c r="X41" s="8">
        <f>IF(ISNUMBER(VLOOKUP($E41,Others!$A$2:$B$68,2,0)/1024),(VLOOKUP($E41,Others!$A$2:$B$68,2,0)/1024),0)</f>
        <v>0</v>
      </c>
      <c r="Y41" s="5" t="e">
        <f t="shared" si="1"/>
        <v>#N/A</v>
      </c>
      <c r="Z41" s="5"/>
      <c r="AA41" s="5"/>
      <c r="AB41" s="88"/>
      <c r="AC41" s="5" t="s">
        <v>562</v>
      </c>
      <c r="AD41" s="5"/>
      <c r="AE41" s="5"/>
      <c r="AF41" s="74"/>
      <c r="AG41" s="5"/>
    </row>
    <row r="42" spans="1:33" ht="18" hidden="1" customHeight="1" x14ac:dyDescent="0.2">
      <c r="A42" s="1" t="s">
        <v>88</v>
      </c>
      <c r="B42" s="1" t="s">
        <v>99</v>
      </c>
      <c r="C42" s="1" t="s">
        <v>12</v>
      </c>
      <c r="D42" s="2" t="s">
        <v>13</v>
      </c>
      <c r="E42" s="2" t="s">
        <v>100</v>
      </c>
      <c r="F42" s="1" t="s">
        <v>15</v>
      </c>
      <c r="G42" s="1" t="s">
        <v>16</v>
      </c>
      <c r="H42" s="1" t="s">
        <v>56</v>
      </c>
      <c r="I42" s="3" t="s">
        <v>1</v>
      </c>
      <c r="J42" s="75"/>
      <c r="K42" s="75">
        <v>990</v>
      </c>
      <c r="L42" s="75"/>
      <c r="M42" s="75">
        <v>600</v>
      </c>
      <c r="N42" s="75"/>
      <c r="O42" s="75"/>
      <c r="P42" s="75">
        <v>1590</v>
      </c>
      <c r="Q42" s="8">
        <f>VLOOKUP($E42,[1]PROD!$I$3:$K$217,3,0)</f>
        <v>2056.724609375</v>
      </c>
      <c r="R42" s="8">
        <f>IF(ISNA(VLOOKUP($E42,[1]PROD!$F$3:$H$217,3,0)),0,(VLOOKUP($E42,[1]PROD!$F$3:$H$217,3,0)))</f>
        <v>0</v>
      </c>
      <c r="S42" s="8">
        <f>IF(ISNA(VLOOKUP($E42,[1]PROD!$I$3:$K$217,3,0)),0,(VLOOKUP($E42,[1]PROD!$I$3:$K$217,3,0)))</f>
        <v>2056.724609375</v>
      </c>
      <c r="T42" s="8" t="e">
        <f>VLOOKUP($E42,[1]PROD!$L$3:$N$217,3,0)</f>
        <v>#N/A</v>
      </c>
      <c r="U42" s="8">
        <f>VLOOKUP($E42,[1]PROD!$O$3:$Q$217,3,0)</f>
        <v>3.158203125</v>
      </c>
      <c r="V42" s="8" t="e">
        <f>VLOOKUP($E42,[1]PROD!$R$3:$T$217,3,0)</f>
        <v>#N/A</v>
      </c>
      <c r="W42" s="8" t="e">
        <f>(VLOOKUP($E42,'27TB Excel'!$A$3:$B$159,2,0)/1024)</f>
        <v>#N/A</v>
      </c>
      <c r="X42" s="8">
        <f>IF(ISNUMBER(VLOOKUP($E42,Others!$A$2:$B$68,2,0)/1024),(VLOOKUP($E42,Others!$A$2:$B$68,2,0)/1024),0)</f>
        <v>0</v>
      </c>
      <c r="Y42" s="5" t="e">
        <f t="shared" si="1"/>
        <v>#N/A</v>
      </c>
      <c r="Z42" s="5"/>
      <c r="AA42" s="5"/>
      <c r="AB42" s="88"/>
      <c r="AC42" s="5" t="s">
        <v>562</v>
      </c>
      <c r="AD42" s="5"/>
      <c r="AE42" s="5"/>
      <c r="AF42" s="74"/>
      <c r="AG42" s="5"/>
    </row>
    <row r="43" spans="1:33" ht="18" hidden="1" customHeight="1" x14ac:dyDescent="0.2">
      <c r="A43" s="1" t="s">
        <v>88</v>
      </c>
      <c r="B43" s="1" t="s">
        <v>101</v>
      </c>
      <c r="C43" s="1" t="s">
        <v>12</v>
      </c>
      <c r="D43" s="2" t="s">
        <v>13</v>
      </c>
      <c r="E43" s="2" t="s">
        <v>102</v>
      </c>
      <c r="F43" s="1" t="s">
        <v>15</v>
      </c>
      <c r="G43" s="1" t="s">
        <v>16</v>
      </c>
      <c r="H43" s="1" t="s">
        <v>56</v>
      </c>
      <c r="I43" s="3" t="s">
        <v>1</v>
      </c>
      <c r="J43" s="75"/>
      <c r="K43" s="75">
        <v>5470</v>
      </c>
      <c r="L43" s="75"/>
      <c r="M43" s="75">
        <v>1500</v>
      </c>
      <c r="N43" s="75"/>
      <c r="O43" s="75"/>
      <c r="P43" s="75">
        <v>6970</v>
      </c>
      <c r="Q43" s="8">
        <v>7184.84</v>
      </c>
      <c r="R43" s="8">
        <f>IF(ISNA(VLOOKUP($E43,[1]PROD!$F$3:$H$217,3,0)),0,(VLOOKUP($E43,[1]PROD!$F$3:$H$217,3,0)))</f>
        <v>0</v>
      </c>
      <c r="S43" s="8">
        <f>IF(ISNA(VLOOKUP($E43,[1]PROD!$I$3:$K$217,3,0)),0,(VLOOKUP($E43,[1]PROD!$I$3:$K$217,3,0)))</f>
        <v>7080.52734375</v>
      </c>
      <c r="T43" s="8" t="e">
        <f>VLOOKUP($E43,[1]PROD!$L$3:$N$217,3,0)</f>
        <v>#N/A</v>
      </c>
      <c r="U43" s="8">
        <f>VLOOKUP($E43,[1]PROD!$O$3:$Q$217,3,0)</f>
        <v>104.30859375</v>
      </c>
      <c r="V43" s="8" t="e">
        <f>VLOOKUP($E43,[1]PROD!$R$3:$T$217,3,0)</f>
        <v>#N/A</v>
      </c>
      <c r="W43" s="8" t="e">
        <f>(VLOOKUP($E43,'27TB Excel'!$A$3:$B$159,2,0)/1024)</f>
        <v>#N/A</v>
      </c>
      <c r="X43" s="8">
        <f>IF(ISNUMBER(VLOOKUP($E43,Others!$A$2:$B$68,2,0)/1024),(VLOOKUP($E43,Others!$A$2:$B$68,2,0)/1024),0)</f>
        <v>0</v>
      </c>
      <c r="Y43" s="5" t="e">
        <f t="shared" si="1"/>
        <v>#N/A</v>
      </c>
      <c r="Z43" s="5"/>
      <c r="AA43" s="5"/>
      <c r="AB43" s="88"/>
      <c r="AC43" s="5" t="s">
        <v>562</v>
      </c>
      <c r="AD43" s="5"/>
      <c r="AE43" s="5"/>
      <c r="AF43" s="74"/>
      <c r="AG43" s="5"/>
    </row>
    <row r="44" spans="1:33" ht="18" hidden="1" customHeight="1" x14ac:dyDescent="0.2">
      <c r="A44" s="1" t="s">
        <v>88</v>
      </c>
      <c r="B44" s="1" t="s">
        <v>103</v>
      </c>
      <c r="C44" s="1" t="s">
        <v>12</v>
      </c>
      <c r="D44" s="2" t="s">
        <v>13</v>
      </c>
      <c r="E44" s="2" t="s">
        <v>104</v>
      </c>
      <c r="F44" s="1" t="s">
        <v>15</v>
      </c>
      <c r="G44" s="1" t="s">
        <v>16</v>
      </c>
      <c r="H44" s="1" t="s">
        <v>56</v>
      </c>
      <c r="I44" s="3" t="s">
        <v>1</v>
      </c>
      <c r="J44" s="75"/>
      <c r="K44" s="75">
        <v>1230</v>
      </c>
      <c r="L44" s="75"/>
      <c r="M44" s="75">
        <v>700</v>
      </c>
      <c r="N44" s="75"/>
      <c r="O44" s="75"/>
      <c r="P44" s="75">
        <v>1930</v>
      </c>
      <c r="Q44" s="8">
        <f>VLOOKUP($E44,[1]PROD!$I$3:$K$217,3,0)</f>
        <v>2124.158203125</v>
      </c>
      <c r="R44" s="8">
        <f>IF(ISNA(VLOOKUP($E44,[1]PROD!$F$3:$H$217,3,0)),0,(VLOOKUP($E44,[1]PROD!$F$3:$H$217,3,0)))</f>
        <v>0</v>
      </c>
      <c r="S44" s="8">
        <f>IF(ISNA(VLOOKUP($E44,[1]PROD!$I$3:$K$217,3,0)),0,(VLOOKUP($E44,[1]PROD!$I$3:$K$217,3,0)))</f>
        <v>2124.158203125</v>
      </c>
      <c r="T44" s="8" t="e">
        <f>VLOOKUP($E44,[1]PROD!$L$3:$N$217,3,0)</f>
        <v>#N/A</v>
      </c>
      <c r="U44" s="8" t="e">
        <f>VLOOKUP($E44,[1]PROD!$O$3:$Q$217,3,0)</f>
        <v>#N/A</v>
      </c>
      <c r="V44" s="8" t="e">
        <f>VLOOKUP($E44,[1]PROD!$R$3:$T$217,3,0)</f>
        <v>#N/A</v>
      </c>
      <c r="W44" s="8">
        <f>(VLOOKUP($E44,'27TB Excel'!$A$3:$B$159,2,0)/1024)</f>
        <v>3.158203125</v>
      </c>
      <c r="X44" s="8">
        <f>IF(ISNUMBER(VLOOKUP($E44,Others!$A$2:$B$68,2,0)/1024),(VLOOKUP($E44,Others!$A$2:$B$68,2,0)/1024),0)</f>
        <v>3.158203125</v>
      </c>
      <c r="Y44" s="5">
        <f t="shared" si="1"/>
        <v>2121</v>
      </c>
      <c r="Z44" s="5"/>
      <c r="AA44" s="5"/>
      <c r="AB44" s="88"/>
      <c r="AC44" s="5" t="s">
        <v>562</v>
      </c>
      <c r="AD44" s="5"/>
      <c r="AE44" s="5"/>
      <c r="AF44" s="74"/>
      <c r="AG44" s="5"/>
    </row>
    <row r="45" spans="1:33" ht="18" hidden="1" customHeight="1" x14ac:dyDescent="0.2">
      <c r="A45" s="1" t="s">
        <v>88</v>
      </c>
      <c r="B45" s="1" t="s">
        <v>105</v>
      </c>
      <c r="C45" s="1" t="s">
        <v>12</v>
      </c>
      <c r="D45" s="2" t="s">
        <v>13</v>
      </c>
      <c r="E45" s="2" t="s">
        <v>106</v>
      </c>
      <c r="F45" s="1" t="s">
        <v>15</v>
      </c>
      <c r="G45" s="1" t="s">
        <v>16</v>
      </c>
      <c r="H45" s="1" t="s">
        <v>56</v>
      </c>
      <c r="I45" s="3" t="s">
        <v>1</v>
      </c>
      <c r="J45" s="75"/>
      <c r="K45" s="75">
        <v>970</v>
      </c>
      <c r="L45" s="75"/>
      <c r="M45" s="75">
        <v>750</v>
      </c>
      <c r="N45" s="75"/>
      <c r="O45" s="75"/>
      <c r="P45" s="75">
        <v>1720</v>
      </c>
      <c r="Q45" s="8">
        <f>VLOOKUP($E45,[1]PROD!$I$3:$K$217,3,0)</f>
        <v>2495.04296875</v>
      </c>
      <c r="R45" s="8">
        <f>IF(ISNA(VLOOKUP($E45,[1]PROD!$F$3:$H$217,3,0)),0,(VLOOKUP($E45,[1]PROD!$F$3:$H$217,3,0)))</f>
        <v>0</v>
      </c>
      <c r="S45" s="8">
        <f>IF(ISNA(VLOOKUP($E45,[1]PROD!$I$3:$K$217,3,0)),0,(VLOOKUP($E45,[1]PROD!$I$3:$K$217,3,0)))</f>
        <v>2495.04296875</v>
      </c>
      <c r="T45" s="8" t="e">
        <f>VLOOKUP($E45,[1]PROD!$L$3:$N$217,3,0)</f>
        <v>#N/A</v>
      </c>
      <c r="U45" s="8" t="e">
        <f>VLOOKUP($E45,[1]PROD!$O$3:$Q$217,3,0)</f>
        <v>#N/A</v>
      </c>
      <c r="V45" s="8" t="e">
        <f>VLOOKUP($E45,[1]PROD!$R$3:$T$217,3,0)</f>
        <v>#N/A</v>
      </c>
      <c r="W45" s="8">
        <f>(VLOOKUP($E45,'27TB Excel'!$A$3:$B$159,2,0)/1024)</f>
        <v>3.158203125</v>
      </c>
      <c r="X45" s="8">
        <f>IF(ISNUMBER(VLOOKUP($E45,Others!$A$2:$B$68,2,0)/1024),(VLOOKUP($E45,Others!$A$2:$B$68,2,0)/1024),0)</f>
        <v>3.158203125</v>
      </c>
      <c r="Y45" s="5">
        <f t="shared" si="1"/>
        <v>2491.884765625</v>
      </c>
      <c r="Z45" s="5"/>
      <c r="AA45" s="5"/>
      <c r="AB45" s="88"/>
      <c r="AC45" s="5" t="s">
        <v>562</v>
      </c>
      <c r="AD45" s="5"/>
      <c r="AE45" s="5"/>
      <c r="AF45" s="74"/>
      <c r="AG45" s="5"/>
    </row>
    <row r="46" spans="1:33" ht="18" hidden="1" customHeight="1" x14ac:dyDescent="0.2">
      <c r="A46" s="1" t="s">
        <v>88</v>
      </c>
      <c r="B46" s="1" t="s">
        <v>107</v>
      </c>
      <c r="C46" s="1" t="s">
        <v>12</v>
      </c>
      <c r="D46" s="2" t="s">
        <v>13</v>
      </c>
      <c r="E46" s="2" t="s">
        <v>108</v>
      </c>
      <c r="F46" s="1" t="s">
        <v>15</v>
      </c>
      <c r="G46" s="1" t="s">
        <v>16</v>
      </c>
      <c r="H46" s="1" t="s">
        <v>28</v>
      </c>
      <c r="I46" s="3"/>
      <c r="J46" s="80">
        <v>180</v>
      </c>
      <c r="K46" s="75"/>
      <c r="L46" s="80">
        <v>60</v>
      </c>
      <c r="M46" s="75"/>
      <c r="N46" s="75"/>
      <c r="O46" s="75"/>
      <c r="P46" s="75">
        <f t="shared" ref="P46:P53" si="2">SUM(J46:L46)</f>
        <v>240</v>
      </c>
      <c r="Q46" s="8">
        <f>VLOOKUP($E46,[1]PROD!$C$3:$E$217,3,0)</f>
        <v>134.8671875</v>
      </c>
      <c r="R46" s="8">
        <f>IF(ISNA(VLOOKUP($E46,[1]PROD!$F$3:$H$217,3,0)),0,(VLOOKUP($E46,[1]PROD!$F$3:$H$217,3,0)))</f>
        <v>0</v>
      </c>
      <c r="S46" s="8">
        <f>IF(ISNA(VLOOKUP($E46,[1]PROD!$I$3:$K$217,3,0)),0,(VLOOKUP($E46,[1]PROD!$I$3:$K$217,3,0)))</f>
        <v>0</v>
      </c>
      <c r="T46" s="8" t="e">
        <f>VLOOKUP($E46,[1]PROD!$L$3:$N$217,3,0)</f>
        <v>#N/A</v>
      </c>
      <c r="U46" s="8" t="e">
        <f>VLOOKUP($E46,[1]PROD!$O$3:$Q$217,3,0)</f>
        <v>#N/A</v>
      </c>
      <c r="V46" s="8" t="e">
        <f>VLOOKUP($E46,[1]PROD!$R$3:$T$217,3,0)</f>
        <v>#N/A</v>
      </c>
      <c r="W46" s="8">
        <f>(VLOOKUP($E46,'27TB Excel'!$A$3:$B$159,2,0)/1024)</f>
        <v>134.8671875</v>
      </c>
      <c r="X46" s="8">
        <f>IF(ISNUMBER(VLOOKUP($E46,Others!$A$2:$B$68,2,0)/1024),(VLOOKUP($E46,Others!$A$2:$B$68,2,0)/1024),0)</f>
        <v>0</v>
      </c>
      <c r="Y46" s="5">
        <f t="shared" si="1"/>
        <v>0</v>
      </c>
      <c r="Z46" s="5"/>
      <c r="AA46" s="5"/>
      <c r="AB46" s="88"/>
      <c r="AC46" s="5" t="s">
        <v>562</v>
      </c>
      <c r="AD46" s="5"/>
      <c r="AE46" s="5"/>
      <c r="AF46" s="74"/>
      <c r="AG46" s="5"/>
    </row>
    <row r="47" spans="1:33" ht="18" hidden="1" customHeight="1" x14ac:dyDescent="0.2">
      <c r="A47" s="1" t="s">
        <v>88</v>
      </c>
      <c r="B47" s="1" t="s">
        <v>109</v>
      </c>
      <c r="C47" s="1" t="s">
        <v>12</v>
      </c>
      <c r="D47" s="2" t="s">
        <v>13</v>
      </c>
      <c r="E47" s="2" t="s">
        <v>110</v>
      </c>
      <c r="F47" s="1" t="s">
        <v>15</v>
      </c>
      <c r="G47" s="1" t="s">
        <v>16</v>
      </c>
      <c r="H47" s="1" t="s">
        <v>28</v>
      </c>
      <c r="I47" s="3"/>
      <c r="J47" s="81"/>
      <c r="K47" s="75"/>
      <c r="L47" s="81"/>
      <c r="M47" s="75"/>
      <c r="N47" s="75"/>
      <c r="O47" s="75"/>
      <c r="P47" s="75">
        <f t="shared" si="2"/>
        <v>0</v>
      </c>
      <c r="Q47" s="8">
        <f>VLOOKUP($E47,[1]PROD!$C$3:$E$217,3,0)</f>
        <v>134.8671875</v>
      </c>
      <c r="R47" s="8">
        <f>IF(ISNA(VLOOKUP($E47,[1]PROD!$F$3:$H$217,3,0)),0,(VLOOKUP($E47,[1]PROD!$F$3:$H$217,3,0)))</f>
        <v>0</v>
      </c>
      <c r="S47" s="8">
        <f>IF(ISNA(VLOOKUP($E47,[1]PROD!$I$3:$K$217,3,0)),0,(VLOOKUP($E47,[1]PROD!$I$3:$K$217,3,0)))</f>
        <v>0</v>
      </c>
      <c r="T47" s="8" t="e">
        <f>VLOOKUP($E47,[1]PROD!$L$3:$N$217,3,0)</f>
        <v>#N/A</v>
      </c>
      <c r="U47" s="8" t="e">
        <f>VLOOKUP($E47,[1]PROD!$O$3:$Q$217,3,0)</f>
        <v>#N/A</v>
      </c>
      <c r="V47" s="8" t="e">
        <f>VLOOKUP($E47,[1]PROD!$R$3:$T$217,3,0)</f>
        <v>#N/A</v>
      </c>
      <c r="W47" s="8">
        <f>(VLOOKUP($E47,'27TB Excel'!$A$3:$B$159,2,0)/1024)</f>
        <v>134.8671875</v>
      </c>
      <c r="X47" s="8">
        <f>IF(ISNUMBER(VLOOKUP($E47,Others!$A$2:$B$68,2,0)/1024),(VLOOKUP($E47,Others!$A$2:$B$68,2,0)/1024),0)</f>
        <v>0</v>
      </c>
      <c r="Y47" s="5">
        <f t="shared" si="1"/>
        <v>0</v>
      </c>
      <c r="Z47" s="5"/>
      <c r="AA47" s="5"/>
      <c r="AB47" s="88"/>
      <c r="AC47" s="5"/>
      <c r="AD47" s="5"/>
      <c r="AE47" s="5"/>
      <c r="AF47" s="74"/>
      <c r="AG47" s="5"/>
    </row>
    <row r="48" spans="1:33" ht="18" hidden="1" customHeight="1" x14ac:dyDescent="0.2">
      <c r="A48" s="1" t="s">
        <v>88</v>
      </c>
      <c r="B48" s="1" t="s">
        <v>111</v>
      </c>
      <c r="C48" s="1" t="s">
        <v>12</v>
      </c>
      <c r="D48" s="2" t="s">
        <v>13</v>
      </c>
      <c r="E48" s="2" t="s">
        <v>112</v>
      </c>
      <c r="F48" s="1" t="s">
        <v>15</v>
      </c>
      <c r="G48" s="1" t="s">
        <v>16</v>
      </c>
      <c r="H48" s="1" t="s">
        <v>56</v>
      </c>
      <c r="I48" s="3" t="s">
        <v>1</v>
      </c>
      <c r="J48" s="80">
        <v>180</v>
      </c>
      <c r="K48" s="75"/>
      <c r="L48" s="80">
        <v>60</v>
      </c>
      <c r="M48" s="75"/>
      <c r="N48" s="75"/>
      <c r="O48" s="75"/>
      <c r="P48" s="75">
        <f t="shared" si="2"/>
        <v>240</v>
      </c>
      <c r="Q48" s="8">
        <f>VLOOKUP($E48,[1]PROD!$I$3:$K$217,3,0)</f>
        <v>134.8671875</v>
      </c>
      <c r="R48" s="8">
        <f>IF(ISNA(VLOOKUP($E48,[1]PROD!$F$3:$H$217,3,0)),0,(VLOOKUP($E48,[1]PROD!$F$3:$H$217,3,0)))</f>
        <v>0</v>
      </c>
      <c r="S48" s="8">
        <f>IF(ISNA(VLOOKUP($E48,[1]PROD!$I$3:$K$217,3,0)),0,(VLOOKUP($E48,[1]PROD!$I$3:$K$217,3,0)))</f>
        <v>134.8671875</v>
      </c>
      <c r="T48" s="8" t="e">
        <f>VLOOKUP($E48,[1]PROD!$L$3:$N$217,3,0)</f>
        <v>#N/A</v>
      </c>
      <c r="U48" s="8" t="e">
        <f>VLOOKUP($E48,[1]PROD!$O$3:$Q$217,3,0)</f>
        <v>#N/A</v>
      </c>
      <c r="V48" s="8" t="e">
        <f>VLOOKUP($E48,[1]PROD!$R$3:$T$217,3,0)</f>
        <v>#N/A</v>
      </c>
      <c r="W48" s="8">
        <f>(VLOOKUP($E48,'27TB Excel'!$A$3:$B$159,2,0)/1024)</f>
        <v>134.8671875</v>
      </c>
      <c r="X48" s="8">
        <f>IF(ISNUMBER(VLOOKUP($E48,Others!$A$2:$B$68,2,0)/1024),(VLOOKUP($E48,Others!$A$2:$B$68,2,0)/1024),0)</f>
        <v>134.8671875</v>
      </c>
      <c r="Y48" s="5">
        <f t="shared" si="1"/>
        <v>0</v>
      </c>
      <c r="Z48" s="5"/>
      <c r="AA48" s="5"/>
      <c r="AB48" s="88"/>
      <c r="AC48" s="5"/>
      <c r="AD48" s="5"/>
      <c r="AE48" s="5"/>
      <c r="AF48" s="74"/>
      <c r="AG48" s="5"/>
    </row>
    <row r="49" spans="1:33" ht="18" hidden="1" customHeight="1" x14ac:dyDescent="0.2">
      <c r="A49" s="1" t="s">
        <v>88</v>
      </c>
      <c r="B49" s="1" t="s">
        <v>113</v>
      </c>
      <c r="C49" s="1" t="s">
        <v>12</v>
      </c>
      <c r="D49" s="2" t="s">
        <v>13</v>
      </c>
      <c r="E49" s="2" t="s">
        <v>114</v>
      </c>
      <c r="F49" s="1" t="s">
        <v>15</v>
      </c>
      <c r="G49" s="1" t="s">
        <v>16</v>
      </c>
      <c r="H49" s="1" t="s">
        <v>56</v>
      </c>
      <c r="I49" s="3" t="s">
        <v>1</v>
      </c>
      <c r="J49" s="81"/>
      <c r="K49" s="75"/>
      <c r="L49" s="81"/>
      <c r="M49" s="75"/>
      <c r="N49" s="75"/>
      <c r="O49" s="75"/>
      <c r="P49" s="75">
        <f t="shared" si="2"/>
        <v>0</v>
      </c>
      <c r="Q49" s="8">
        <f>VLOOKUP($E49,[1]PROD!$I$3:$K$217,3,0)</f>
        <v>134.8671875</v>
      </c>
      <c r="R49" s="8">
        <f>IF(ISNA(VLOOKUP($E49,[1]PROD!$F$3:$H$217,3,0)),0,(VLOOKUP($E49,[1]PROD!$F$3:$H$217,3,0)))</f>
        <v>0</v>
      </c>
      <c r="S49" s="8">
        <f>IF(ISNA(VLOOKUP($E49,[1]PROD!$I$3:$K$217,3,0)),0,(VLOOKUP($E49,[1]PROD!$I$3:$K$217,3,0)))</f>
        <v>134.8671875</v>
      </c>
      <c r="T49" s="8" t="e">
        <f>VLOOKUP($E49,[1]PROD!$L$3:$N$217,3,0)</f>
        <v>#N/A</v>
      </c>
      <c r="U49" s="8" t="e">
        <f>VLOOKUP($E49,[1]PROD!$O$3:$Q$217,3,0)</f>
        <v>#N/A</v>
      </c>
      <c r="V49" s="8" t="e">
        <f>VLOOKUP($E49,[1]PROD!$R$3:$T$217,3,0)</f>
        <v>#N/A</v>
      </c>
      <c r="W49" s="8">
        <f>(VLOOKUP($E49,'27TB Excel'!$A$3:$B$159,2,0)/1024)</f>
        <v>134.8671875</v>
      </c>
      <c r="X49" s="8">
        <f>IF(ISNUMBER(VLOOKUP($E49,Others!$A$2:$B$68,2,0)/1024),(VLOOKUP($E49,Others!$A$2:$B$68,2,0)/1024),0)</f>
        <v>134.8671875</v>
      </c>
      <c r="Y49" s="5">
        <f t="shared" si="1"/>
        <v>0</v>
      </c>
      <c r="Z49" s="5"/>
      <c r="AA49" s="5"/>
      <c r="AB49" s="88"/>
      <c r="AC49" s="5"/>
      <c r="AD49" s="5"/>
      <c r="AE49" s="5"/>
      <c r="AF49" s="74"/>
      <c r="AG49" s="5"/>
    </row>
    <row r="50" spans="1:33" ht="18" hidden="1" customHeight="1" x14ac:dyDescent="0.2">
      <c r="A50" s="1" t="s">
        <v>88</v>
      </c>
      <c r="B50" s="1" t="s">
        <v>115</v>
      </c>
      <c r="C50" s="1" t="s">
        <v>12</v>
      </c>
      <c r="D50" s="2" t="s">
        <v>13</v>
      </c>
      <c r="E50" s="2" t="s">
        <v>116</v>
      </c>
      <c r="F50" s="1" t="s">
        <v>15</v>
      </c>
      <c r="G50" s="1" t="s">
        <v>16</v>
      </c>
      <c r="H50" s="1" t="s">
        <v>28</v>
      </c>
      <c r="I50" s="3"/>
      <c r="J50" s="80">
        <v>650</v>
      </c>
      <c r="K50" s="75">
        <v>30</v>
      </c>
      <c r="L50" s="80">
        <v>650</v>
      </c>
      <c r="M50" s="75"/>
      <c r="N50" s="75"/>
      <c r="O50" s="75"/>
      <c r="P50" s="75">
        <f t="shared" si="2"/>
        <v>1330</v>
      </c>
      <c r="Q50" s="8">
        <f>VLOOKUP($E50,[1]PROD!$C$3:$E$217,3,0)</f>
        <v>269.734375</v>
      </c>
      <c r="R50" s="8">
        <f>IF(ISNA(VLOOKUP($E50,[1]PROD!$F$3:$H$217,3,0)),0,(VLOOKUP($E50,[1]PROD!$F$3:$H$217,3,0)))</f>
        <v>0</v>
      </c>
      <c r="S50" s="8">
        <f>IF(ISNA(VLOOKUP($E50,[1]PROD!$I$3:$K$217,3,0)),0,(VLOOKUP($E50,[1]PROD!$I$3:$K$217,3,0)))</f>
        <v>0</v>
      </c>
      <c r="T50" s="8" t="e">
        <f>VLOOKUP($E50,[1]PROD!$L$3:$N$217,3,0)</f>
        <v>#N/A</v>
      </c>
      <c r="U50" s="8" t="e">
        <f>VLOOKUP($E50,[1]PROD!$O$3:$Q$217,3,0)</f>
        <v>#N/A</v>
      </c>
      <c r="V50" s="8" t="e">
        <f>VLOOKUP($E50,[1]PROD!$R$3:$T$217,3,0)</f>
        <v>#N/A</v>
      </c>
      <c r="W50" s="8">
        <f>(VLOOKUP($E50,'27TB Excel'!$A$3:$B$159,2,0)/1024)</f>
        <v>269.734375</v>
      </c>
      <c r="X50" s="8">
        <f>IF(ISNUMBER(VLOOKUP($E50,Others!$A$2:$B$68,2,0)/1024),(VLOOKUP($E50,Others!$A$2:$B$68,2,0)/1024),0)</f>
        <v>0</v>
      </c>
      <c r="Y50" s="5">
        <f t="shared" si="1"/>
        <v>0</v>
      </c>
      <c r="Z50" s="5"/>
      <c r="AA50" s="5"/>
      <c r="AB50" s="88"/>
      <c r="AC50" s="5"/>
      <c r="AD50" s="5"/>
      <c r="AE50" s="5"/>
      <c r="AF50" s="74"/>
      <c r="AG50" s="5"/>
    </row>
    <row r="51" spans="1:33" ht="18" hidden="1" customHeight="1" x14ac:dyDescent="0.2">
      <c r="A51" s="1" t="s">
        <v>88</v>
      </c>
      <c r="B51" s="1" t="s">
        <v>117</v>
      </c>
      <c r="C51" s="1" t="s">
        <v>12</v>
      </c>
      <c r="D51" s="2" t="s">
        <v>13</v>
      </c>
      <c r="E51" s="2" t="s">
        <v>118</v>
      </c>
      <c r="F51" s="1" t="s">
        <v>15</v>
      </c>
      <c r="G51" s="1" t="s">
        <v>16</v>
      </c>
      <c r="H51" s="1" t="s">
        <v>28</v>
      </c>
      <c r="I51" s="3"/>
      <c r="J51" s="81"/>
      <c r="K51" s="75">
        <v>30</v>
      </c>
      <c r="L51" s="81"/>
      <c r="M51" s="75"/>
      <c r="N51" s="75"/>
      <c r="O51" s="75"/>
      <c r="P51" s="75">
        <f t="shared" si="2"/>
        <v>30</v>
      </c>
      <c r="Q51" s="8">
        <f>VLOOKUP($E51,[1]PROD!$C$3:$E$217,3,0)</f>
        <v>269.734375</v>
      </c>
      <c r="R51" s="8">
        <f>IF(ISNA(VLOOKUP($E51,[1]PROD!$F$3:$H$217,3,0)),0,(VLOOKUP($E51,[1]PROD!$F$3:$H$217,3,0)))</f>
        <v>0</v>
      </c>
      <c r="S51" s="8">
        <f>IF(ISNA(VLOOKUP($E51,[1]PROD!$I$3:$K$217,3,0)),0,(VLOOKUP($E51,[1]PROD!$I$3:$K$217,3,0)))</f>
        <v>0</v>
      </c>
      <c r="T51" s="8" t="e">
        <f>VLOOKUP($E51,[1]PROD!$L$3:$N$217,3,0)</f>
        <v>#N/A</v>
      </c>
      <c r="U51" s="8" t="e">
        <f>VLOOKUP($E51,[1]PROD!$O$3:$Q$217,3,0)</f>
        <v>#N/A</v>
      </c>
      <c r="V51" s="8" t="e">
        <f>VLOOKUP($E51,[1]PROD!$R$3:$T$217,3,0)</f>
        <v>#N/A</v>
      </c>
      <c r="W51" s="8">
        <f>(VLOOKUP($E51,'27TB Excel'!$A$3:$B$159,2,0)/1024)</f>
        <v>269.734375</v>
      </c>
      <c r="X51" s="8">
        <f>IF(ISNUMBER(VLOOKUP($E51,Others!$A$2:$B$68,2,0)/1024),(VLOOKUP($E51,Others!$A$2:$B$68,2,0)/1024),0)</f>
        <v>0</v>
      </c>
      <c r="Y51" s="5">
        <f t="shared" si="1"/>
        <v>0</v>
      </c>
      <c r="Z51" s="5"/>
      <c r="AA51" s="5"/>
      <c r="AB51" s="88"/>
      <c r="AC51" s="5"/>
      <c r="AD51" s="5"/>
      <c r="AE51" s="5"/>
      <c r="AF51" s="74"/>
      <c r="AG51" s="5"/>
    </row>
    <row r="52" spans="1:33" s="64" customFormat="1" ht="18" hidden="1" customHeight="1" x14ac:dyDescent="0.2">
      <c r="A52" s="59" t="s">
        <v>88</v>
      </c>
      <c r="B52" s="59" t="s">
        <v>119</v>
      </c>
      <c r="C52" s="59" t="s">
        <v>12</v>
      </c>
      <c r="D52" s="2" t="s">
        <v>13</v>
      </c>
      <c r="E52" s="60" t="s">
        <v>120</v>
      </c>
      <c r="F52" s="59" t="s">
        <v>15</v>
      </c>
      <c r="G52" s="59" t="s">
        <v>16</v>
      </c>
      <c r="H52" s="59" t="s">
        <v>56</v>
      </c>
      <c r="I52" s="61">
        <v>41594</v>
      </c>
      <c r="J52" s="84">
        <v>650</v>
      </c>
      <c r="K52" s="75">
        <v>30</v>
      </c>
      <c r="L52" s="80">
        <v>650</v>
      </c>
      <c r="M52" s="75"/>
      <c r="N52" s="75"/>
      <c r="O52" s="75"/>
      <c r="P52" s="75">
        <f t="shared" si="2"/>
        <v>1330</v>
      </c>
      <c r="Q52" s="62">
        <v>2127.3200000000002</v>
      </c>
      <c r="R52" s="8">
        <f>IF(ISNA(VLOOKUP($E52,[1]PROD!$F$3:$H$217,3,0)),0,(VLOOKUP($E52,[1]PROD!$F$3:$H$217,3,0)))</f>
        <v>0</v>
      </c>
      <c r="S52" s="8">
        <f>IF(ISNA(VLOOKUP($E52,[1]PROD!$I$3:$K$217,3,0)),0,(VLOOKUP($E52,[1]PROD!$I$3:$K$217,3,0)))</f>
        <v>168.583984375</v>
      </c>
      <c r="T52" s="8" t="e">
        <f>VLOOKUP($E52,[1]PROD!$L$3:$N$217,3,0)</f>
        <v>#N/A</v>
      </c>
      <c r="U52" s="8" t="e">
        <f>VLOOKUP($E52,[1]PROD!$O$3:$Q$217,3,0)</f>
        <v>#N/A</v>
      </c>
      <c r="V52" s="8" t="e">
        <f>VLOOKUP($E52,[1]PROD!$R$3:$T$217,3,0)</f>
        <v>#N/A</v>
      </c>
      <c r="W52" s="62">
        <f>(VLOOKUP($E52,'27TB Excel'!$A$3:$B$159,2,0)/1024)</f>
        <v>168.583984375</v>
      </c>
      <c r="X52" s="8">
        <f>IF(ISNUMBER(VLOOKUP($E52,Others!$A$2:$B$68,2,0)/1024),(VLOOKUP($E52,Others!$A$2:$B$68,2,0)/1024),0)</f>
        <v>168.583984375</v>
      </c>
      <c r="Y52" s="5">
        <f t="shared" si="1"/>
        <v>1958.7360156250002</v>
      </c>
      <c r="Z52" s="63" t="s">
        <v>309</v>
      </c>
      <c r="AA52" s="63" t="s">
        <v>1</v>
      </c>
      <c r="AB52" s="88">
        <v>17673239</v>
      </c>
      <c r="AC52" s="63"/>
      <c r="AD52" s="63" t="s">
        <v>1</v>
      </c>
      <c r="AE52" s="63"/>
      <c r="AF52" s="74"/>
      <c r="AG52" s="63" t="s">
        <v>1</v>
      </c>
    </row>
    <row r="53" spans="1:33" s="64" customFormat="1" ht="18" hidden="1" customHeight="1" x14ac:dyDescent="0.2">
      <c r="A53" s="59" t="s">
        <v>88</v>
      </c>
      <c r="B53" s="59" t="s">
        <v>121</v>
      </c>
      <c r="C53" s="59" t="s">
        <v>12</v>
      </c>
      <c r="D53" s="2" t="s">
        <v>13</v>
      </c>
      <c r="E53" s="60" t="s">
        <v>122</v>
      </c>
      <c r="F53" s="59" t="s">
        <v>15</v>
      </c>
      <c r="G53" s="59" t="s">
        <v>16</v>
      </c>
      <c r="H53" s="59" t="s">
        <v>56</v>
      </c>
      <c r="I53" s="61">
        <v>41594</v>
      </c>
      <c r="J53" s="85"/>
      <c r="K53" s="75">
        <v>30</v>
      </c>
      <c r="L53" s="81"/>
      <c r="M53" s="75"/>
      <c r="N53" s="75"/>
      <c r="O53" s="75"/>
      <c r="P53" s="75">
        <f t="shared" si="2"/>
        <v>30</v>
      </c>
      <c r="Q53" s="62">
        <v>168.583984375</v>
      </c>
      <c r="R53" s="8">
        <f>IF(ISNA(VLOOKUP($E53,[1]PROD!$F$3:$H$217,3,0)),0,(VLOOKUP($E53,[1]PROD!$F$3:$H$217,3,0)))</f>
        <v>0</v>
      </c>
      <c r="S53" s="8">
        <f>IF(ISNA(VLOOKUP($E53,[1]PROD!$I$3:$K$217,3,0)),0,(VLOOKUP($E53,[1]PROD!$I$3:$K$217,3,0)))</f>
        <v>168.583984375</v>
      </c>
      <c r="T53" s="8" t="e">
        <f>VLOOKUP($E53,[1]PROD!$L$3:$N$217,3,0)</f>
        <v>#N/A</v>
      </c>
      <c r="U53" s="8" t="e">
        <f>VLOOKUP($E53,[1]PROD!$O$3:$Q$217,3,0)</f>
        <v>#N/A</v>
      </c>
      <c r="V53" s="8" t="e">
        <f>VLOOKUP($E53,[1]PROD!$R$3:$T$217,3,0)</f>
        <v>#N/A</v>
      </c>
      <c r="W53" s="62">
        <f>(VLOOKUP($E53,'27TB Excel'!$A$3:$B$159,2,0)/1024)</f>
        <v>168.583984375</v>
      </c>
      <c r="X53" s="8">
        <f>IF(ISNUMBER(VLOOKUP($E53,Others!$A$2:$B$68,2,0)/1024),(VLOOKUP($E53,Others!$A$2:$B$68,2,0)/1024),0)</f>
        <v>168.583984375</v>
      </c>
      <c r="Y53" s="5">
        <f t="shared" si="1"/>
        <v>0</v>
      </c>
      <c r="Z53" s="63" t="s">
        <v>549</v>
      </c>
      <c r="AA53" s="63" t="s">
        <v>1</v>
      </c>
      <c r="AB53" s="88">
        <v>17673239</v>
      </c>
      <c r="AC53" s="63"/>
      <c r="AD53" s="63" t="s">
        <v>1</v>
      </c>
      <c r="AE53" s="63"/>
      <c r="AF53" s="74"/>
      <c r="AG53" s="63" t="s">
        <v>1</v>
      </c>
    </row>
    <row r="54" spans="1:33" ht="18" hidden="1" customHeight="1" x14ac:dyDescent="0.2">
      <c r="A54" s="1" t="s">
        <v>88</v>
      </c>
      <c r="B54" s="1" t="s">
        <v>123</v>
      </c>
      <c r="C54" s="1" t="s">
        <v>12</v>
      </c>
      <c r="D54" s="2" t="s">
        <v>13</v>
      </c>
      <c r="E54" s="2" t="s">
        <v>124</v>
      </c>
      <c r="F54" s="1" t="s">
        <v>15</v>
      </c>
      <c r="G54" s="1" t="s">
        <v>16</v>
      </c>
      <c r="H54" s="1" t="s">
        <v>28</v>
      </c>
      <c r="I54" s="3"/>
      <c r="J54" s="80">
        <v>600</v>
      </c>
      <c r="K54" s="75">
        <v>30</v>
      </c>
      <c r="L54" s="80">
        <v>300</v>
      </c>
      <c r="M54" s="75"/>
      <c r="N54" s="80">
        <v>90</v>
      </c>
      <c r="O54" s="75"/>
      <c r="P54" s="75">
        <v>1020</v>
      </c>
      <c r="Q54" s="8">
        <f>VLOOKUP($E54,[1]PROD!$C$3:$E$217,3,0)</f>
        <v>269.734375</v>
      </c>
      <c r="R54" s="8">
        <f>IF(ISNA(VLOOKUP($E54,[1]PROD!$F$3:$H$217,3,0)),0,(VLOOKUP($E54,[1]PROD!$F$3:$H$217,3,0)))</f>
        <v>0</v>
      </c>
      <c r="S54" s="8">
        <f>IF(ISNA(VLOOKUP($E54,[1]PROD!$I$3:$K$217,3,0)),0,(VLOOKUP($E54,[1]PROD!$I$3:$K$217,3,0)))</f>
        <v>0</v>
      </c>
      <c r="T54" s="8" t="e">
        <f>VLOOKUP($E54,[1]PROD!$L$3:$N$217,3,0)</f>
        <v>#N/A</v>
      </c>
      <c r="U54" s="8" t="e">
        <f>VLOOKUP($E54,[1]PROD!$O$3:$Q$217,3,0)</f>
        <v>#N/A</v>
      </c>
      <c r="V54" s="8" t="e">
        <f>VLOOKUP($E54,[1]PROD!$R$3:$T$217,3,0)</f>
        <v>#N/A</v>
      </c>
      <c r="W54" s="8">
        <f>(VLOOKUP($E54,'27TB Excel'!$A$3:$B$159,2,0)/1024)</f>
        <v>269.734375</v>
      </c>
      <c r="X54" s="8">
        <f>IF(ISNUMBER(VLOOKUP($E54,Others!$A$2:$B$68,2,0)/1024),(VLOOKUP($E54,Others!$A$2:$B$68,2,0)/1024),0)</f>
        <v>0</v>
      </c>
      <c r="Y54" s="5">
        <f t="shared" si="1"/>
        <v>0</v>
      </c>
      <c r="Z54" s="5"/>
      <c r="AA54" s="5"/>
      <c r="AB54" s="88"/>
      <c r="AC54" s="5"/>
      <c r="AD54" s="5"/>
      <c r="AE54" s="5"/>
      <c r="AF54" s="74"/>
      <c r="AG54" s="5"/>
    </row>
    <row r="55" spans="1:33" ht="18" hidden="1" customHeight="1" x14ac:dyDescent="0.2">
      <c r="A55" s="1" t="s">
        <v>88</v>
      </c>
      <c r="B55" s="1" t="s">
        <v>125</v>
      </c>
      <c r="C55" s="1" t="s">
        <v>12</v>
      </c>
      <c r="D55" s="2" t="s">
        <v>13</v>
      </c>
      <c r="E55" s="2" t="s">
        <v>126</v>
      </c>
      <c r="F55" s="1" t="s">
        <v>15</v>
      </c>
      <c r="G55" s="1" t="s">
        <v>16</v>
      </c>
      <c r="H55" s="1" t="s">
        <v>28</v>
      </c>
      <c r="I55" s="3"/>
      <c r="J55" s="81"/>
      <c r="K55" s="75">
        <v>30</v>
      </c>
      <c r="L55" s="81"/>
      <c r="M55" s="75"/>
      <c r="N55" s="81"/>
      <c r="O55" s="75"/>
      <c r="P55" s="75">
        <f>SUM(J55:L55)</f>
        <v>30</v>
      </c>
      <c r="Q55" s="8">
        <f>VLOOKUP($E55,[1]PROD!$C$3:$E$217,3,0)</f>
        <v>134.8671875</v>
      </c>
      <c r="R55" s="8">
        <f>IF(ISNA(VLOOKUP($E55,[1]PROD!$F$3:$H$217,3,0)),0,(VLOOKUP($E55,[1]PROD!$F$3:$H$217,3,0)))</f>
        <v>0</v>
      </c>
      <c r="S55" s="8">
        <f>IF(ISNA(VLOOKUP($E55,[1]PROD!$I$3:$K$217,3,0)),0,(VLOOKUP($E55,[1]PROD!$I$3:$K$217,3,0)))</f>
        <v>0</v>
      </c>
      <c r="T55" s="8" t="e">
        <f>VLOOKUP($E55,[1]PROD!$L$3:$N$217,3,0)</f>
        <v>#N/A</v>
      </c>
      <c r="U55" s="8" t="e">
        <f>VLOOKUP($E55,[1]PROD!$O$3:$Q$217,3,0)</f>
        <v>#N/A</v>
      </c>
      <c r="V55" s="8" t="e">
        <f>VLOOKUP($E55,[1]PROD!$R$3:$T$217,3,0)</f>
        <v>#N/A</v>
      </c>
      <c r="W55" s="8">
        <f>(VLOOKUP($E55,'27TB Excel'!$A$3:$B$159,2,0)/1024)</f>
        <v>134.8671875</v>
      </c>
      <c r="X55" s="8">
        <f>IF(ISNUMBER(VLOOKUP($E55,Others!$A$2:$B$68,2,0)/1024),(VLOOKUP($E55,Others!$A$2:$B$68,2,0)/1024),0)</f>
        <v>0</v>
      </c>
      <c r="Y55" s="5">
        <f t="shared" si="1"/>
        <v>0</v>
      </c>
      <c r="Z55" s="5"/>
      <c r="AA55" s="5"/>
      <c r="AB55" s="88"/>
      <c r="AC55" s="5"/>
      <c r="AD55" s="5"/>
      <c r="AE55" s="5"/>
      <c r="AF55" s="74"/>
      <c r="AG55" s="5"/>
    </row>
    <row r="56" spans="1:33" ht="18" hidden="1" customHeight="1" x14ac:dyDescent="0.2">
      <c r="A56" s="1" t="s">
        <v>88</v>
      </c>
      <c r="B56" s="1" t="s">
        <v>127</v>
      </c>
      <c r="C56" s="1" t="s">
        <v>12</v>
      </c>
      <c r="D56" s="2" t="s">
        <v>13</v>
      </c>
      <c r="E56" s="2" t="s">
        <v>128</v>
      </c>
      <c r="F56" s="1" t="s">
        <v>15</v>
      </c>
      <c r="G56" s="1" t="s">
        <v>16</v>
      </c>
      <c r="H56" s="1" t="s">
        <v>28</v>
      </c>
      <c r="I56" s="3"/>
      <c r="J56" s="80">
        <v>210</v>
      </c>
      <c r="K56" s="75">
        <v>30</v>
      </c>
      <c r="L56" s="80">
        <v>150</v>
      </c>
      <c r="M56" s="75"/>
      <c r="N56" s="75"/>
      <c r="O56" s="75"/>
      <c r="P56" s="75">
        <f>SUM(J56:L56)</f>
        <v>390</v>
      </c>
      <c r="Q56" s="8">
        <f>VLOOKUP($E56,[1]PROD!$C$3:$E$217,3,0)</f>
        <v>168.583984375</v>
      </c>
      <c r="R56" s="8">
        <f>IF(ISNA(VLOOKUP($E56,[1]PROD!$F$3:$H$217,3,0)),0,(VLOOKUP($E56,[1]PROD!$F$3:$H$217,3,0)))</f>
        <v>0</v>
      </c>
      <c r="S56" s="8">
        <f>IF(ISNA(VLOOKUP($E56,[1]PROD!$I$3:$K$217,3,0)),0,(VLOOKUP($E56,[1]PROD!$I$3:$K$217,3,0)))</f>
        <v>0</v>
      </c>
      <c r="T56" s="8" t="e">
        <f>VLOOKUP($E56,[1]PROD!$L$3:$N$217,3,0)</f>
        <v>#N/A</v>
      </c>
      <c r="U56" s="8" t="e">
        <f>VLOOKUP($E56,[1]PROD!$O$3:$Q$217,3,0)</f>
        <v>#N/A</v>
      </c>
      <c r="V56" s="8" t="e">
        <f>VLOOKUP($E56,[1]PROD!$R$3:$T$217,3,0)</f>
        <v>#N/A</v>
      </c>
      <c r="W56" s="8">
        <f>(VLOOKUP($E56,'27TB Excel'!$A$3:$B$159,2,0)/1024)</f>
        <v>168.583984375</v>
      </c>
      <c r="X56" s="8">
        <f>IF(ISNUMBER(VLOOKUP($E56,Others!$A$2:$B$68,2,0)/1024),(VLOOKUP($E56,Others!$A$2:$B$68,2,0)/1024),0)</f>
        <v>0</v>
      </c>
      <c r="Y56" s="5">
        <f t="shared" si="1"/>
        <v>0</v>
      </c>
      <c r="Z56" s="5"/>
      <c r="AA56" s="5"/>
      <c r="AB56" s="88"/>
      <c r="AC56" s="5"/>
      <c r="AD56" s="5"/>
      <c r="AE56" s="5"/>
      <c r="AF56" s="74"/>
      <c r="AG56" s="5"/>
    </row>
    <row r="57" spans="1:33" ht="18" hidden="1" customHeight="1" x14ac:dyDescent="0.2">
      <c r="A57" s="1" t="s">
        <v>88</v>
      </c>
      <c r="B57" s="1" t="s">
        <v>129</v>
      </c>
      <c r="C57" s="1" t="s">
        <v>12</v>
      </c>
      <c r="D57" s="2" t="s">
        <v>13</v>
      </c>
      <c r="E57" s="2" t="s">
        <v>130</v>
      </c>
      <c r="F57" s="1" t="s">
        <v>15</v>
      </c>
      <c r="G57" s="1" t="s">
        <v>16</v>
      </c>
      <c r="H57" s="1" t="s">
        <v>28</v>
      </c>
      <c r="I57" s="3"/>
      <c r="J57" s="81"/>
      <c r="K57" s="75">
        <v>30</v>
      </c>
      <c r="L57" s="81"/>
      <c r="M57" s="75"/>
      <c r="N57" s="75"/>
      <c r="O57" s="75"/>
      <c r="P57" s="75">
        <f>SUM(J57:L57)</f>
        <v>30</v>
      </c>
      <c r="Q57" s="8">
        <f>VLOOKUP($E57,[1]PROD!$C$3:$E$217,3,0)</f>
        <v>168.583984375</v>
      </c>
      <c r="R57" s="8">
        <f>IF(ISNA(VLOOKUP($E57,[1]PROD!$F$3:$H$217,3,0)),0,(VLOOKUP($E57,[1]PROD!$F$3:$H$217,3,0)))</f>
        <v>0</v>
      </c>
      <c r="S57" s="8">
        <f>IF(ISNA(VLOOKUP($E57,[1]PROD!$I$3:$K$217,3,0)),0,(VLOOKUP($E57,[1]PROD!$I$3:$K$217,3,0)))</f>
        <v>0</v>
      </c>
      <c r="T57" s="8" t="e">
        <f>VLOOKUP($E57,[1]PROD!$L$3:$N$217,3,0)</f>
        <v>#N/A</v>
      </c>
      <c r="U57" s="8" t="e">
        <f>VLOOKUP($E57,[1]PROD!$O$3:$Q$217,3,0)</f>
        <v>#N/A</v>
      </c>
      <c r="V57" s="8" t="e">
        <f>VLOOKUP($E57,[1]PROD!$R$3:$T$217,3,0)</f>
        <v>#N/A</v>
      </c>
      <c r="W57" s="8">
        <f>(VLOOKUP($E57,'27TB Excel'!$A$3:$B$159,2,0)/1024)</f>
        <v>168.583984375</v>
      </c>
      <c r="X57" s="8">
        <f>IF(ISNUMBER(VLOOKUP($E57,Others!$A$2:$B$68,2,0)/1024),(VLOOKUP($E57,Others!$A$2:$B$68,2,0)/1024),0)</f>
        <v>0</v>
      </c>
      <c r="Y57" s="5">
        <f t="shared" si="1"/>
        <v>0</v>
      </c>
      <c r="Z57" s="5"/>
      <c r="AA57" s="5"/>
      <c r="AB57" s="88"/>
      <c r="AC57" s="5"/>
      <c r="AD57" s="5"/>
      <c r="AE57" s="5"/>
      <c r="AF57" s="74"/>
      <c r="AG57" s="5"/>
    </row>
    <row r="58" spans="1:33" ht="18" hidden="1" customHeight="1" x14ac:dyDescent="0.2">
      <c r="A58" s="1" t="s">
        <v>88</v>
      </c>
      <c r="B58" s="1" t="s">
        <v>131</v>
      </c>
      <c r="C58" s="1" t="s">
        <v>12</v>
      </c>
      <c r="D58" s="2" t="s">
        <v>13</v>
      </c>
      <c r="E58" s="2" t="s">
        <v>132</v>
      </c>
      <c r="F58" s="1" t="s">
        <v>15</v>
      </c>
      <c r="G58" s="1" t="s">
        <v>16</v>
      </c>
      <c r="H58" s="1" t="s">
        <v>28</v>
      </c>
      <c r="I58" s="3"/>
      <c r="J58" s="80">
        <v>700</v>
      </c>
      <c r="K58" s="75">
        <v>30</v>
      </c>
      <c r="L58" s="80">
        <v>300</v>
      </c>
      <c r="M58" s="75"/>
      <c r="N58" s="80">
        <v>400</v>
      </c>
      <c r="O58" s="75"/>
      <c r="P58" s="75">
        <v>1430</v>
      </c>
      <c r="Q58" s="8">
        <f>VLOOKUP($E58,[1]PROD!$C$3:$E$217,3,0)</f>
        <v>134.8671875</v>
      </c>
      <c r="R58" s="8">
        <f>IF(ISNA(VLOOKUP($E58,[1]PROD!$F$3:$H$217,3,0)),0,(VLOOKUP($E58,[1]PROD!$F$3:$H$217,3,0)))</f>
        <v>0</v>
      </c>
      <c r="S58" s="8">
        <f>IF(ISNA(VLOOKUP($E58,[1]PROD!$I$3:$K$217,3,0)),0,(VLOOKUP($E58,[1]PROD!$I$3:$K$217,3,0)))</f>
        <v>0</v>
      </c>
      <c r="T58" s="8" t="e">
        <f>VLOOKUP($E58,[1]PROD!$L$3:$N$217,3,0)</f>
        <v>#N/A</v>
      </c>
      <c r="U58" s="8" t="e">
        <f>VLOOKUP($E58,[1]PROD!$O$3:$Q$217,3,0)</f>
        <v>#N/A</v>
      </c>
      <c r="V58" s="8" t="e">
        <f>VLOOKUP($E58,[1]PROD!$R$3:$T$217,3,0)</f>
        <v>#N/A</v>
      </c>
      <c r="W58" s="8">
        <f>(VLOOKUP($E58,'27TB Excel'!$A$3:$B$159,2,0)/1024)</f>
        <v>134.8671875</v>
      </c>
      <c r="X58" s="8">
        <f>IF(ISNUMBER(VLOOKUP($E58,Others!$A$2:$B$68,2,0)/1024),(VLOOKUP($E58,Others!$A$2:$B$68,2,0)/1024),0)</f>
        <v>0</v>
      </c>
      <c r="Y58" s="5">
        <f t="shared" si="1"/>
        <v>0</v>
      </c>
      <c r="Z58" s="5"/>
      <c r="AA58" s="5"/>
      <c r="AB58" s="88"/>
      <c r="AC58" s="5"/>
      <c r="AD58" s="5"/>
      <c r="AE58" s="5"/>
      <c r="AF58" s="74"/>
      <c r="AG58" s="5"/>
    </row>
    <row r="59" spans="1:33" ht="18" hidden="1" customHeight="1" x14ac:dyDescent="0.2">
      <c r="A59" s="1" t="s">
        <v>88</v>
      </c>
      <c r="B59" s="1" t="s">
        <v>133</v>
      </c>
      <c r="C59" s="1" t="s">
        <v>12</v>
      </c>
      <c r="D59" s="2" t="s">
        <v>13</v>
      </c>
      <c r="E59" s="2" t="s">
        <v>134</v>
      </c>
      <c r="F59" s="1" t="s">
        <v>15</v>
      </c>
      <c r="G59" s="1" t="s">
        <v>16</v>
      </c>
      <c r="H59" s="1" t="s">
        <v>28</v>
      </c>
      <c r="I59" s="3"/>
      <c r="J59" s="81"/>
      <c r="K59" s="75">
        <v>30</v>
      </c>
      <c r="L59" s="81"/>
      <c r="M59" s="75"/>
      <c r="N59" s="81"/>
      <c r="O59" s="75"/>
      <c r="P59" s="75">
        <f>SUM(J59:L59)</f>
        <v>30</v>
      </c>
      <c r="Q59" s="8">
        <f>VLOOKUP($E59,[1]PROD!$C$3:$E$217,3,0)</f>
        <v>134.8671875</v>
      </c>
      <c r="R59" s="8">
        <f>IF(ISNA(VLOOKUP($E59,[1]PROD!$F$3:$H$217,3,0)),0,(VLOOKUP($E59,[1]PROD!$F$3:$H$217,3,0)))</f>
        <v>0</v>
      </c>
      <c r="S59" s="8">
        <f>IF(ISNA(VLOOKUP($E59,[1]PROD!$I$3:$K$217,3,0)),0,(VLOOKUP($E59,[1]PROD!$I$3:$K$217,3,0)))</f>
        <v>0</v>
      </c>
      <c r="T59" s="8" t="e">
        <f>VLOOKUP($E59,[1]PROD!$L$3:$N$217,3,0)</f>
        <v>#N/A</v>
      </c>
      <c r="U59" s="8" t="e">
        <f>VLOOKUP($E59,[1]PROD!$O$3:$Q$217,3,0)</f>
        <v>#N/A</v>
      </c>
      <c r="V59" s="8" t="e">
        <f>VLOOKUP($E59,[1]PROD!$R$3:$T$217,3,0)</f>
        <v>#N/A</v>
      </c>
      <c r="W59" s="8">
        <f>(VLOOKUP($E59,'27TB Excel'!$A$3:$B$159,2,0)/1024)</f>
        <v>134.8671875</v>
      </c>
      <c r="X59" s="8">
        <f>IF(ISNUMBER(VLOOKUP($E59,Others!$A$2:$B$68,2,0)/1024),(VLOOKUP($E59,Others!$A$2:$B$68,2,0)/1024),0)</f>
        <v>0</v>
      </c>
      <c r="Y59" s="5">
        <f t="shared" si="1"/>
        <v>0</v>
      </c>
      <c r="Z59" s="5"/>
      <c r="AA59" s="5"/>
      <c r="AB59" s="88"/>
      <c r="AC59" s="5"/>
      <c r="AD59" s="5"/>
      <c r="AE59" s="5"/>
      <c r="AF59" s="74"/>
      <c r="AG59" s="5"/>
    </row>
    <row r="60" spans="1:33" ht="18" hidden="1" customHeight="1" x14ac:dyDescent="0.2">
      <c r="A60" s="1" t="s">
        <v>88</v>
      </c>
      <c r="B60" s="1" t="s">
        <v>135</v>
      </c>
      <c r="C60" s="1" t="s">
        <v>12</v>
      </c>
      <c r="D60" s="2" t="s">
        <v>13</v>
      </c>
      <c r="E60" s="2" t="s">
        <v>136</v>
      </c>
      <c r="F60" s="1" t="s">
        <v>15</v>
      </c>
      <c r="G60" s="1" t="s">
        <v>16</v>
      </c>
      <c r="H60" s="1" t="s">
        <v>28</v>
      </c>
      <c r="I60" s="3"/>
      <c r="J60" s="80">
        <v>900</v>
      </c>
      <c r="K60" s="75">
        <v>30</v>
      </c>
      <c r="L60" s="80">
        <v>400</v>
      </c>
      <c r="M60" s="75"/>
      <c r="N60" s="75"/>
      <c r="O60" s="75"/>
      <c r="P60" s="75">
        <v>1330</v>
      </c>
      <c r="Q60" s="8">
        <f>VLOOKUP($E60,[1]PROD!$C$3:$E$217,3,0)</f>
        <v>168.583984375</v>
      </c>
      <c r="R60" s="8">
        <f>IF(ISNA(VLOOKUP($E60,[1]PROD!$F$3:$H$217,3,0)),0,(VLOOKUP($E60,[1]PROD!$F$3:$H$217,3,0)))</f>
        <v>0</v>
      </c>
      <c r="S60" s="8">
        <f>IF(ISNA(VLOOKUP($E60,[1]PROD!$I$3:$K$217,3,0)),0,(VLOOKUP($E60,[1]PROD!$I$3:$K$217,3,0)))</f>
        <v>0</v>
      </c>
      <c r="T60" s="8" t="e">
        <f>VLOOKUP($E60,[1]PROD!$L$3:$N$217,3,0)</f>
        <v>#N/A</v>
      </c>
      <c r="U60" s="8" t="e">
        <f>VLOOKUP($E60,[1]PROD!$O$3:$Q$217,3,0)</f>
        <v>#N/A</v>
      </c>
      <c r="V60" s="8" t="e">
        <f>VLOOKUP($E60,[1]PROD!$R$3:$T$217,3,0)</f>
        <v>#N/A</v>
      </c>
      <c r="W60" s="8">
        <f>(VLOOKUP($E60,'27TB Excel'!$A$3:$B$159,2,0)/1024)</f>
        <v>168.583984375</v>
      </c>
      <c r="X60" s="8">
        <f>IF(ISNUMBER(VLOOKUP($E60,Others!$A$2:$B$68,2,0)/1024),(VLOOKUP($E60,Others!$A$2:$B$68,2,0)/1024),0)</f>
        <v>0</v>
      </c>
      <c r="Y60" s="5">
        <f t="shared" si="1"/>
        <v>0</v>
      </c>
      <c r="Z60" s="5"/>
      <c r="AA60" s="5"/>
      <c r="AB60" s="88"/>
      <c r="AC60" s="5"/>
      <c r="AD60" s="5"/>
      <c r="AE60" s="5"/>
      <c r="AF60" s="74"/>
      <c r="AG60" s="5"/>
    </row>
    <row r="61" spans="1:33" ht="18" hidden="1" customHeight="1" x14ac:dyDescent="0.2">
      <c r="A61" s="1" t="s">
        <v>88</v>
      </c>
      <c r="B61" s="1" t="s">
        <v>137</v>
      </c>
      <c r="C61" s="1" t="s">
        <v>12</v>
      </c>
      <c r="D61" s="2" t="s">
        <v>13</v>
      </c>
      <c r="E61" s="2" t="s">
        <v>138</v>
      </c>
      <c r="F61" s="1" t="s">
        <v>15</v>
      </c>
      <c r="G61" s="1" t="s">
        <v>16</v>
      </c>
      <c r="H61" s="1" t="s">
        <v>28</v>
      </c>
      <c r="I61" s="3"/>
      <c r="J61" s="81"/>
      <c r="K61" s="75">
        <v>30</v>
      </c>
      <c r="L61" s="81"/>
      <c r="M61" s="75"/>
      <c r="N61" s="75"/>
      <c r="O61" s="75"/>
      <c r="P61" s="75">
        <f t="shared" ref="P61:P71" si="3">SUM(J61:L61)</f>
        <v>30</v>
      </c>
      <c r="Q61" s="8">
        <f>VLOOKUP($E61,[1]PROD!$C$3:$E$217,3,0)</f>
        <v>168.583984375</v>
      </c>
      <c r="R61" s="8">
        <f>IF(ISNA(VLOOKUP($E61,[1]PROD!$F$3:$H$217,3,0)),0,(VLOOKUP($E61,[1]PROD!$F$3:$H$217,3,0)))</f>
        <v>0</v>
      </c>
      <c r="S61" s="8">
        <f>IF(ISNA(VLOOKUP($E61,[1]PROD!$I$3:$K$217,3,0)),0,(VLOOKUP($E61,[1]PROD!$I$3:$K$217,3,0)))</f>
        <v>0</v>
      </c>
      <c r="T61" s="8" t="e">
        <f>VLOOKUP($E61,[1]PROD!$L$3:$N$217,3,0)</f>
        <v>#N/A</v>
      </c>
      <c r="U61" s="8" t="e">
        <f>VLOOKUP($E61,[1]PROD!$O$3:$Q$217,3,0)</f>
        <v>#N/A</v>
      </c>
      <c r="V61" s="8" t="e">
        <f>VLOOKUP($E61,[1]PROD!$R$3:$T$217,3,0)</f>
        <v>#N/A</v>
      </c>
      <c r="W61" s="8">
        <f>(VLOOKUP($E61,'27TB Excel'!$A$3:$B$159,2,0)/1024)</f>
        <v>168.583984375</v>
      </c>
      <c r="X61" s="8">
        <f>IF(ISNUMBER(VLOOKUP($E61,Others!$A$2:$B$68,2,0)/1024),(VLOOKUP($E61,Others!$A$2:$B$68,2,0)/1024),0)</f>
        <v>0</v>
      </c>
      <c r="Y61" s="5">
        <f t="shared" si="1"/>
        <v>0</v>
      </c>
      <c r="Z61" s="5"/>
      <c r="AA61" s="5"/>
      <c r="AB61" s="88"/>
      <c r="AC61" s="5"/>
      <c r="AD61" s="5"/>
      <c r="AE61" s="5"/>
      <c r="AF61" s="74"/>
      <c r="AG61" s="5"/>
    </row>
    <row r="62" spans="1:33" ht="18" hidden="1" customHeight="1" x14ac:dyDescent="0.2">
      <c r="A62" s="1" t="s">
        <v>88</v>
      </c>
      <c r="B62" s="1" t="s">
        <v>139</v>
      </c>
      <c r="C62" s="1" t="s">
        <v>12</v>
      </c>
      <c r="D62" s="2" t="s">
        <v>13</v>
      </c>
      <c r="E62" s="2" t="s">
        <v>140</v>
      </c>
      <c r="F62" s="1" t="s">
        <v>15</v>
      </c>
      <c r="G62" s="1" t="s">
        <v>16</v>
      </c>
      <c r="H62" s="1" t="s">
        <v>28</v>
      </c>
      <c r="I62" s="3"/>
      <c r="J62" s="80">
        <v>120</v>
      </c>
      <c r="K62" s="75"/>
      <c r="L62" s="80"/>
      <c r="M62" s="75"/>
      <c r="N62" s="75"/>
      <c r="O62" s="75"/>
      <c r="P62" s="75">
        <f t="shared" si="3"/>
        <v>120</v>
      </c>
      <c r="Q62" s="8">
        <f>VLOOKUP($E62,[1]PROD!$C$3:$E$217,3,0)</f>
        <v>539.46875</v>
      </c>
      <c r="R62" s="8">
        <f>IF(ISNA(VLOOKUP($E62,[1]PROD!$F$3:$H$217,3,0)),0,(VLOOKUP($E62,[1]PROD!$F$3:$H$217,3,0)))</f>
        <v>0</v>
      </c>
      <c r="S62" s="8">
        <f>IF(ISNA(VLOOKUP($E62,[1]PROD!$I$3:$K$217,3,0)),0,(VLOOKUP($E62,[1]PROD!$I$3:$K$217,3,0)))</f>
        <v>0</v>
      </c>
      <c r="T62" s="8" t="e">
        <f>VLOOKUP($E62,[1]PROD!$L$3:$N$217,3,0)</f>
        <v>#N/A</v>
      </c>
      <c r="U62" s="8" t="e">
        <f>VLOOKUP($E62,[1]PROD!$O$3:$Q$217,3,0)</f>
        <v>#N/A</v>
      </c>
      <c r="V62" s="8" t="e">
        <f>VLOOKUP($E62,[1]PROD!$R$3:$T$217,3,0)</f>
        <v>#N/A</v>
      </c>
      <c r="W62" s="8">
        <f>(VLOOKUP($E62,'27TB Excel'!$A$3:$B$159,2,0)/1024)</f>
        <v>539.46875</v>
      </c>
      <c r="X62" s="8">
        <f>IF(ISNUMBER(VLOOKUP($E62,Others!$A$2:$B$68,2,0)/1024),(VLOOKUP($E62,Others!$A$2:$B$68,2,0)/1024),0)</f>
        <v>0</v>
      </c>
      <c r="Y62" s="5">
        <f t="shared" si="1"/>
        <v>0</v>
      </c>
      <c r="Z62" s="5"/>
      <c r="AA62" s="5"/>
      <c r="AB62" s="88"/>
      <c r="AC62" s="5"/>
      <c r="AD62" s="5"/>
      <c r="AE62" s="5"/>
      <c r="AF62" s="74"/>
      <c r="AG62" s="5"/>
    </row>
    <row r="63" spans="1:33" ht="18" hidden="1" customHeight="1" x14ac:dyDescent="0.2">
      <c r="A63" s="1" t="s">
        <v>88</v>
      </c>
      <c r="B63" s="1" t="s">
        <v>139</v>
      </c>
      <c r="C63" s="1" t="s">
        <v>12</v>
      </c>
      <c r="D63" s="2" t="s">
        <v>13</v>
      </c>
      <c r="E63" s="2" t="s">
        <v>141</v>
      </c>
      <c r="F63" s="1" t="s">
        <v>15</v>
      </c>
      <c r="G63" s="1" t="s">
        <v>16</v>
      </c>
      <c r="H63" s="1" t="s">
        <v>28</v>
      </c>
      <c r="I63" s="3"/>
      <c r="J63" s="81"/>
      <c r="K63" s="75"/>
      <c r="L63" s="81"/>
      <c r="M63" s="75"/>
      <c r="N63" s="75"/>
      <c r="O63" s="75"/>
      <c r="P63" s="75">
        <f t="shared" si="3"/>
        <v>0</v>
      </c>
      <c r="Q63" s="8">
        <f>VLOOKUP($E63,[1]PROD!$C$3:$E$217,3,0)</f>
        <v>269.734375</v>
      </c>
      <c r="R63" s="8">
        <f>IF(ISNA(VLOOKUP($E63,[1]PROD!$F$3:$H$217,3,0)),0,(VLOOKUP($E63,[1]PROD!$F$3:$H$217,3,0)))</f>
        <v>0</v>
      </c>
      <c r="S63" s="8">
        <f>IF(ISNA(VLOOKUP($E63,[1]PROD!$I$3:$K$217,3,0)),0,(VLOOKUP($E63,[1]PROD!$I$3:$K$217,3,0)))</f>
        <v>0</v>
      </c>
      <c r="T63" s="8" t="e">
        <f>VLOOKUP($E63,[1]PROD!$L$3:$N$217,3,0)</f>
        <v>#N/A</v>
      </c>
      <c r="U63" s="8" t="e">
        <f>VLOOKUP($E63,[1]PROD!$O$3:$Q$217,3,0)</f>
        <v>#N/A</v>
      </c>
      <c r="V63" s="8" t="e">
        <f>VLOOKUP($E63,[1]PROD!$R$3:$T$217,3,0)</f>
        <v>#N/A</v>
      </c>
      <c r="W63" s="8">
        <f>(VLOOKUP($E63,'27TB Excel'!$A$3:$B$159,2,0)/1024)</f>
        <v>269.734375</v>
      </c>
      <c r="X63" s="8">
        <f>IF(ISNUMBER(VLOOKUP($E63,Others!$A$2:$B$68,2,0)/1024),(VLOOKUP($E63,Others!$A$2:$B$68,2,0)/1024),0)</f>
        <v>0</v>
      </c>
      <c r="Y63" s="5">
        <f t="shared" si="1"/>
        <v>0</v>
      </c>
      <c r="Z63" s="5"/>
      <c r="AA63" s="5"/>
      <c r="AB63" s="88"/>
      <c r="AC63" s="5"/>
      <c r="AD63" s="5"/>
      <c r="AE63" s="5"/>
      <c r="AF63" s="74"/>
      <c r="AG63" s="5"/>
    </row>
    <row r="64" spans="1:33" ht="18" hidden="1" customHeight="1" x14ac:dyDescent="0.2">
      <c r="A64" s="1" t="s">
        <v>88</v>
      </c>
      <c r="B64" s="1" t="s">
        <v>142</v>
      </c>
      <c r="C64" s="1" t="s">
        <v>12</v>
      </c>
      <c r="D64" s="2" t="s">
        <v>13</v>
      </c>
      <c r="E64" s="2" t="s">
        <v>143</v>
      </c>
      <c r="F64" s="1" t="s">
        <v>15</v>
      </c>
      <c r="G64" s="1" t="s">
        <v>16</v>
      </c>
      <c r="H64" s="1" t="s">
        <v>28</v>
      </c>
      <c r="I64" s="3"/>
      <c r="J64" s="75">
        <v>960</v>
      </c>
      <c r="K64" s="75">
        <v>30</v>
      </c>
      <c r="L64" s="80">
        <v>600</v>
      </c>
      <c r="M64" s="75"/>
      <c r="N64" s="75"/>
      <c r="O64" s="75"/>
      <c r="P64" s="75">
        <f t="shared" si="3"/>
        <v>1590</v>
      </c>
      <c r="Q64" s="8">
        <f>VLOOKUP($E64,[1]PROD!$C$3:$E$217,3,0)</f>
        <v>269.734375</v>
      </c>
      <c r="R64" s="8">
        <f>IF(ISNA(VLOOKUP($E64,[1]PROD!$F$3:$H$217,3,0)),0,(VLOOKUP($E64,[1]PROD!$F$3:$H$217,3,0)))</f>
        <v>0</v>
      </c>
      <c r="S64" s="8">
        <f>IF(ISNA(VLOOKUP($E64,[1]PROD!$I$3:$K$217,3,0)),0,(VLOOKUP($E64,[1]PROD!$I$3:$K$217,3,0)))</f>
        <v>0</v>
      </c>
      <c r="T64" s="8" t="e">
        <f>VLOOKUP($E64,[1]PROD!$L$3:$N$217,3,0)</f>
        <v>#N/A</v>
      </c>
      <c r="U64" s="8" t="e">
        <f>VLOOKUP($E64,[1]PROD!$O$3:$Q$217,3,0)</f>
        <v>#N/A</v>
      </c>
      <c r="V64" s="8" t="e">
        <f>VLOOKUP($E64,[1]PROD!$R$3:$T$217,3,0)</f>
        <v>#N/A</v>
      </c>
      <c r="W64" s="8">
        <f>(VLOOKUP($E64,'27TB Excel'!$A$3:$B$159,2,0)/1024)</f>
        <v>269.734375</v>
      </c>
      <c r="X64" s="8">
        <f>IF(ISNUMBER(VLOOKUP($E64,Others!$A$2:$B$68,2,0)/1024),(VLOOKUP($E64,Others!$A$2:$B$68,2,0)/1024),0)</f>
        <v>0</v>
      </c>
      <c r="Y64" s="5">
        <f t="shared" si="1"/>
        <v>0</v>
      </c>
      <c r="Z64" s="5"/>
      <c r="AA64" s="5"/>
      <c r="AB64" s="88"/>
      <c r="AC64" s="5"/>
      <c r="AD64" s="5"/>
      <c r="AE64" s="5"/>
      <c r="AF64" s="74"/>
      <c r="AG64" s="5"/>
    </row>
    <row r="65" spans="1:33" ht="18" hidden="1" customHeight="1" x14ac:dyDescent="0.2">
      <c r="A65" s="1" t="s">
        <v>88</v>
      </c>
      <c r="B65" s="1" t="s">
        <v>144</v>
      </c>
      <c r="C65" s="1" t="s">
        <v>12</v>
      </c>
      <c r="D65" s="2" t="s">
        <v>13</v>
      </c>
      <c r="E65" s="2" t="s">
        <v>145</v>
      </c>
      <c r="F65" s="1" t="s">
        <v>15</v>
      </c>
      <c r="G65" s="1" t="s">
        <v>16</v>
      </c>
      <c r="H65" s="1" t="s">
        <v>28</v>
      </c>
      <c r="I65" s="3"/>
      <c r="J65" s="75"/>
      <c r="K65" s="75">
        <v>30</v>
      </c>
      <c r="L65" s="81"/>
      <c r="M65" s="75"/>
      <c r="N65" s="75"/>
      <c r="O65" s="75"/>
      <c r="P65" s="75">
        <f t="shared" si="3"/>
        <v>30</v>
      </c>
      <c r="Q65" s="8">
        <f>VLOOKUP($E65,[1]PROD!$C$3:$E$217,3,0)</f>
        <v>269.734375</v>
      </c>
      <c r="R65" s="8">
        <f>IF(ISNA(VLOOKUP($E65,[1]PROD!$F$3:$H$217,3,0)),0,(VLOOKUP($E65,[1]PROD!$F$3:$H$217,3,0)))</f>
        <v>0</v>
      </c>
      <c r="S65" s="8">
        <f>IF(ISNA(VLOOKUP($E65,[1]PROD!$I$3:$K$217,3,0)),0,(VLOOKUP($E65,[1]PROD!$I$3:$K$217,3,0)))</f>
        <v>0</v>
      </c>
      <c r="T65" s="8" t="e">
        <f>VLOOKUP($E65,[1]PROD!$L$3:$N$217,3,0)</f>
        <v>#N/A</v>
      </c>
      <c r="U65" s="8" t="e">
        <f>VLOOKUP($E65,[1]PROD!$O$3:$Q$217,3,0)</f>
        <v>#N/A</v>
      </c>
      <c r="V65" s="8" t="e">
        <f>VLOOKUP($E65,[1]PROD!$R$3:$T$217,3,0)</f>
        <v>#N/A</v>
      </c>
      <c r="W65" s="8">
        <f>(VLOOKUP($E65,'27TB Excel'!$A$3:$B$159,2,0)/1024)</f>
        <v>269.734375</v>
      </c>
      <c r="X65" s="8">
        <f>IF(ISNUMBER(VLOOKUP($E65,Others!$A$2:$B$68,2,0)/1024),(VLOOKUP($E65,Others!$A$2:$B$68,2,0)/1024),0)</f>
        <v>0</v>
      </c>
      <c r="Y65" s="5">
        <f t="shared" si="1"/>
        <v>0</v>
      </c>
      <c r="Z65" s="5"/>
      <c r="AA65" s="5"/>
      <c r="AB65" s="88"/>
      <c r="AC65" s="5"/>
      <c r="AD65" s="5"/>
      <c r="AE65" s="5"/>
      <c r="AF65" s="74"/>
      <c r="AG65" s="5"/>
    </row>
    <row r="66" spans="1:33" ht="18" hidden="1" customHeight="1" x14ac:dyDescent="0.2">
      <c r="A66" s="1" t="s">
        <v>88</v>
      </c>
      <c r="B66" s="1" t="s">
        <v>146</v>
      </c>
      <c r="C66" s="1" t="s">
        <v>12</v>
      </c>
      <c r="D66" s="2" t="s">
        <v>13</v>
      </c>
      <c r="E66" s="2" t="s">
        <v>147</v>
      </c>
      <c r="F66" s="1" t="s">
        <v>15</v>
      </c>
      <c r="G66" s="1" t="s">
        <v>16</v>
      </c>
      <c r="H66" s="1" t="s">
        <v>28</v>
      </c>
      <c r="I66" s="3"/>
      <c r="J66" s="80">
        <v>5440</v>
      </c>
      <c r="K66" s="75">
        <v>30</v>
      </c>
      <c r="L66" s="80">
        <v>1500</v>
      </c>
      <c r="M66" s="75"/>
      <c r="N66" s="75"/>
      <c r="O66" s="75"/>
      <c r="P66" s="75">
        <f t="shared" si="3"/>
        <v>6970</v>
      </c>
      <c r="Q66" s="8">
        <f>VLOOKUP($E66,[1]PROD!$C$3:$E$217,3,0)</f>
        <v>269.734375</v>
      </c>
      <c r="R66" s="8">
        <f>IF(ISNA(VLOOKUP($E66,[1]PROD!$F$3:$H$217,3,0)),0,(VLOOKUP($E66,[1]PROD!$F$3:$H$217,3,0)))</f>
        <v>0</v>
      </c>
      <c r="S66" s="8">
        <f>IF(ISNA(VLOOKUP($E66,[1]PROD!$I$3:$K$217,3,0)),0,(VLOOKUP($E66,[1]PROD!$I$3:$K$217,3,0)))</f>
        <v>0</v>
      </c>
      <c r="T66" s="8" t="e">
        <f>VLOOKUP($E66,[1]PROD!$L$3:$N$217,3,0)</f>
        <v>#N/A</v>
      </c>
      <c r="U66" s="8" t="e">
        <f>VLOOKUP($E66,[1]PROD!$O$3:$Q$217,3,0)</f>
        <v>#N/A</v>
      </c>
      <c r="V66" s="8" t="e">
        <f>VLOOKUP($E66,[1]PROD!$R$3:$T$217,3,0)</f>
        <v>#N/A</v>
      </c>
      <c r="W66" s="8">
        <f>(VLOOKUP($E66,'27TB Excel'!$A$3:$B$159,2,0)/1024)</f>
        <v>269.734375</v>
      </c>
      <c r="X66" s="8">
        <f>IF(ISNUMBER(VLOOKUP($E66,Others!$A$2:$B$68,2,0)/1024),(VLOOKUP($E66,Others!$A$2:$B$68,2,0)/1024),0)</f>
        <v>0</v>
      </c>
      <c r="Y66" s="5">
        <f t="shared" si="1"/>
        <v>0</v>
      </c>
      <c r="Z66" s="5"/>
      <c r="AA66" s="5"/>
      <c r="AB66" s="88"/>
      <c r="AC66" s="5"/>
      <c r="AD66" s="5"/>
      <c r="AE66" s="5"/>
      <c r="AF66" s="74"/>
      <c r="AG66" s="5"/>
    </row>
    <row r="67" spans="1:33" ht="18" hidden="1" customHeight="1" x14ac:dyDescent="0.2">
      <c r="A67" s="1" t="s">
        <v>88</v>
      </c>
      <c r="B67" s="1" t="s">
        <v>148</v>
      </c>
      <c r="C67" s="1" t="s">
        <v>12</v>
      </c>
      <c r="D67" s="2" t="s">
        <v>13</v>
      </c>
      <c r="E67" s="2" t="s">
        <v>149</v>
      </c>
      <c r="F67" s="1" t="s">
        <v>15</v>
      </c>
      <c r="G67" s="1" t="s">
        <v>16</v>
      </c>
      <c r="H67" s="1" t="s">
        <v>28</v>
      </c>
      <c r="I67" s="3"/>
      <c r="J67" s="81"/>
      <c r="K67" s="75">
        <v>30</v>
      </c>
      <c r="L67" s="81"/>
      <c r="M67" s="75"/>
      <c r="N67" s="75"/>
      <c r="O67" s="75"/>
      <c r="P67" s="75">
        <f t="shared" si="3"/>
        <v>30</v>
      </c>
      <c r="Q67" s="8">
        <f>VLOOKUP($E67,[1]PROD!$C$3:$E$217,3,0)</f>
        <v>269.734375</v>
      </c>
      <c r="R67" s="8">
        <f>IF(ISNA(VLOOKUP($E67,[1]PROD!$F$3:$H$217,3,0)),0,(VLOOKUP($E67,[1]PROD!$F$3:$H$217,3,0)))</f>
        <v>0</v>
      </c>
      <c r="S67" s="8">
        <f>IF(ISNA(VLOOKUP($E67,[1]PROD!$I$3:$K$217,3,0)),0,(VLOOKUP($E67,[1]PROD!$I$3:$K$217,3,0)))</f>
        <v>0</v>
      </c>
      <c r="T67" s="8" t="e">
        <f>VLOOKUP($E67,[1]PROD!$L$3:$N$217,3,0)</f>
        <v>#N/A</v>
      </c>
      <c r="U67" s="8" t="e">
        <f>VLOOKUP($E67,[1]PROD!$O$3:$Q$217,3,0)</f>
        <v>#N/A</v>
      </c>
      <c r="V67" s="8" t="e">
        <f>VLOOKUP($E67,[1]PROD!$R$3:$T$217,3,0)</f>
        <v>#N/A</v>
      </c>
      <c r="W67" s="8">
        <f>(VLOOKUP($E67,'27TB Excel'!$A$3:$B$159,2,0)/1024)</f>
        <v>269.734375</v>
      </c>
      <c r="X67" s="8">
        <f>IF(ISNUMBER(VLOOKUP($E67,Others!$A$2:$B$68,2,0)/1024),(VLOOKUP($E67,Others!$A$2:$B$68,2,0)/1024),0)</f>
        <v>0</v>
      </c>
      <c r="Y67" s="5">
        <f t="shared" si="1"/>
        <v>0</v>
      </c>
      <c r="Z67" s="5"/>
      <c r="AA67" s="5"/>
      <c r="AB67" s="88"/>
      <c r="AC67" s="5"/>
      <c r="AD67" s="5"/>
      <c r="AE67" s="5"/>
      <c r="AF67" s="74"/>
      <c r="AG67" s="5"/>
    </row>
    <row r="68" spans="1:33" ht="18" hidden="1" customHeight="1" x14ac:dyDescent="0.2">
      <c r="A68" s="1" t="s">
        <v>88</v>
      </c>
      <c r="B68" s="1" t="s">
        <v>150</v>
      </c>
      <c r="C68" s="1" t="s">
        <v>12</v>
      </c>
      <c r="D68" s="2" t="s">
        <v>13</v>
      </c>
      <c r="E68" s="2" t="s">
        <v>151</v>
      </c>
      <c r="F68" s="1" t="s">
        <v>15</v>
      </c>
      <c r="G68" s="1" t="s">
        <v>16</v>
      </c>
      <c r="H68" s="1" t="s">
        <v>28</v>
      </c>
      <c r="I68" s="3"/>
      <c r="J68" s="80">
        <v>1200</v>
      </c>
      <c r="K68" s="75">
        <v>30</v>
      </c>
      <c r="L68" s="80">
        <v>700</v>
      </c>
      <c r="M68" s="75"/>
      <c r="N68" s="75"/>
      <c r="O68" s="75"/>
      <c r="P68" s="75">
        <f t="shared" si="3"/>
        <v>1930</v>
      </c>
      <c r="Q68" s="8">
        <f>VLOOKUP($E68,[1]PROD!$C$3:$E$217,3,0)</f>
        <v>134.8671875</v>
      </c>
      <c r="R68" s="8">
        <f>IF(ISNA(VLOOKUP($E68,[1]PROD!$F$3:$H$217,3,0)),0,(VLOOKUP($E68,[1]PROD!$F$3:$H$217,3,0)))</f>
        <v>0</v>
      </c>
      <c r="S68" s="8">
        <f>IF(ISNA(VLOOKUP($E68,[1]PROD!$I$3:$K$217,3,0)),0,(VLOOKUP($E68,[1]PROD!$I$3:$K$217,3,0)))</f>
        <v>0</v>
      </c>
      <c r="T68" s="8" t="e">
        <f>VLOOKUP($E68,[1]PROD!$L$3:$N$217,3,0)</f>
        <v>#N/A</v>
      </c>
      <c r="U68" s="8" t="e">
        <f>VLOOKUP($E68,[1]PROD!$O$3:$Q$217,3,0)</f>
        <v>#N/A</v>
      </c>
      <c r="V68" s="8" t="e">
        <f>VLOOKUP($E68,[1]PROD!$R$3:$T$217,3,0)</f>
        <v>#N/A</v>
      </c>
      <c r="W68" s="8">
        <f>(VLOOKUP($E68,'27TB Excel'!$A$3:$B$159,2,0)/1024)</f>
        <v>134.8671875</v>
      </c>
      <c r="X68" s="8">
        <f>IF(ISNUMBER(VLOOKUP($E68,Others!$A$2:$B$68,2,0)/1024),(VLOOKUP($E68,Others!$A$2:$B$68,2,0)/1024),0)</f>
        <v>0</v>
      </c>
      <c r="Y68" s="5">
        <f t="shared" si="1"/>
        <v>0</v>
      </c>
      <c r="Z68" s="5"/>
      <c r="AA68" s="5"/>
      <c r="AB68" s="88"/>
      <c r="AC68" s="5"/>
      <c r="AD68" s="5"/>
      <c r="AE68" s="5"/>
      <c r="AF68" s="74"/>
      <c r="AG68" s="5"/>
    </row>
    <row r="69" spans="1:33" ht="18" hidden="1" customHeight="1" x14ac:dyDescent="0.2">
      <c r="A69" s="1" t="s">
        <v>88</v>
      </c>
      <c r="B69" s="1" t="s">
        <v>152</v>
      </c>
      <c r="C69" s="1" t="s">
        <v>12</v>
      </c>
      <c r="D69" s="2" t="s">
        <v>13</v>
      </c>
      <c r="E69" s="2" t="s">
        <v>153</v>
      </c>
      <c r="F69" s="1" t="s">
        <v>15</v>
      </c>
      <c r="G69" s="1" t="s">
        <v>16</v>
      </c>
      <c r="H69" s="1" t="s">
        <v>28</v>
      </c>
      <c r="I69" s="3"/>
      <c r="J69" s="81"/>
      <c r="K69" s="75">
        <v>30</v>
      </c>
      <c r="L69" s="81"/>
      <c r="M69" s="75"/>
      <c r="N69" s="75"/>
      <c r="O69" s="75"/>
      <c r="P69" s="75">
        <f t="shared" si="3"/>
        <v>30</v>
      </c>
      <c r="Q69" s="8">
        <f>VLOOKUP($E69,[1]PROD!$C$3:$E$217,3,0)</f>
        <v>134.8671875</v>
      </c>
      <c r="R69" s="8">
        <f>IF(ISNA(VLOOKUP($E69,[1]PROD!$F$3:$H$217,3,0)),0,(VLOOKUP($E69,[1]PROD!$F$3:$H$217,3,0)))</f>
        <v>0</v>
      </c>
      <c r="S69" s="8">
        <f>IF(ISNA(VLOOKUP($E69,[1]PROD!$I$3:$K$217,3,0)),0,(VLOOKUP($E69,[1]PROD!$I$3:$K$217,3,0)))</f>
        <v>0</v>
      </c>
      <c r="T69" s="8" t="e">
        <f>VLOOKUP($E69,[1]PROD!$L$3:$N$217,3,0)</f>
        <v>#N/A</v>
      </c>
      <c r="U69" s="8" t="e">
        <f>VLOOKUP($E69,[1]PROD!$O$3:$Q$217,3,0)</f>
        <v>#N/A</v>
      </c>
      <c r="V69" s="8" t="e">
        <f>VLOOKUP($E69,[1]PROD!$R$3:$T$217,3,0)</f>
        <v>#N/A</v>
      </c>
      <c r="W69" s="8">
        <f>(VLOOKUP($E69,'27TB Excel'!$A$3:$B$159,2,0)/1024)</f>
        <v>134.8671875</v>
      </c>
      <c r="X69" s="8">
        <f>IF(ISNUMBER(VLOOKUP($E69,Others!$A$2:$B$68,2,0)/1024),(VLOOKUP($E69,Others!$A$2:$B$68,2,0)/1024),0)</f>
        <v>0</v>
      </c>
      <c r="Y69" s="5">
        <f t="shared" si="1"/>
        <v>0</v>
      </c>
      <c r="Z69" s="5"/>
      <c r="AA69" s="5"/>
      <c r="AB69" s="88"/>
      <c r="AC69" s="5"/>
      <c r="AD69" s="5"/>
      <c r="AE69" s="5"/>
      <c r="AF69" s="74"/>
      <c r="AG69" s="5"/>
    </row>
    <row r="70" spans="1:33" ht="18" hidden="1" customHeight="1" x14ac:dyDescent="0.2">
      <c r="A70" s="1" t="s">
        <v>88</v>
      </c>
      <c r="B70" s="1" t="s">
        <v>154</v>
      </c>
      <c r="C70" s="1" t="s">
        <v>12</v>
      </c>
      <c r="D70" s="2" t="s">
        <v>13</v>
      </c>
      <c r="E70" s="2" t="s">
        <v>155</v>
      </c>
      <c r="F70" s="1" t="s">
        <v>15</v>
      </c>
      <c r="G70" s="1" t="s">
        <v>16</v>
      </c>
      <c r="H70" s="1" t="s">
        <v>28</v>
      </c>
      <c r="I70" s="3"/>
      <c r="J70" s="80">
        <v>940</v>
      </c>
      <c r="K70" s="75">
        <v>30</v>
      </c>
      <c r="L70" s="80">
        <v>750</v>
      </c>
      <c r="M70" s="75"/>
      <c r="N70" s="75"/>
      <c r="O70" s="75"/>
      <c r="P70" s="75">
        <f t="shared" si="3"/>
        <v>1720</v>
      </c>
      <c r="Q70" s="8">
        <f>VLOOKUP($E70,[1]PROD!$C$3:$E$217,3,0)</f>
        <v>134.8671875</v>
      </c>
      <c r="R70" s="8">
        <f>IF(ISNA(VLOOKUP($E70,[1]PROD!$F$3:$H$217,3,0)),0,(VLOOKUP($E70,[1]PROD!$F$3:$H$217,3,0)))</f>
        <v>0</v>
      </c>
      <c r="S70" s="8">
        <f>IF(ISNA(VLOOKUP($E70,[1]PROD!$I$3:$K$217,3,0)),0,(VLOOKUP($E70,[1]PROD!$I$3:$K$217,3,0)))</f>
        <v>0</v>
      </c>
      <c r="T70" s="8" t="e">
        <f>VLOOKUP($E70,[1]PROD!$L$3:$N$217,3,0)</f>
        <v>#N/A</v>
      </c>
      <c r="U70" s="8" t="e">
        <f>VLOOKUP($E70,[1]PROD!$O$3:$Q$217,3,0)</f>
        <v>#N/A</v>
      </c>
      <c r="V70" s="8" t="e">
        <f>VLOOKUP($E70,[1]PROD!$R$3:$T$217,3,0)</f>
        <v>#N/A</v>
      </c>
      <c r="W70" s="8">
        <f>(VLOOKUP($E70,'27TB Excel'!$A$3:$B$159,2,0)/1024)</f>
        <v>134.8671875</v>
      </c>
      <c r="X70" s="8">
        <f>IF(ISNUMBER(VLOOKUP($E70,Others!$A$2:$B$68,2,0)/1024),(VLOOKUP($E70,Others!$A$2:$B$68,2,0)/1024),0)</f>
        <v>0</v>
      </c>
      <c r="Y70" s="5">
        <f t="shared" si="1"/>
        <v>0</v>
      </c>
      <c r="Z70" s="5"/>
      <c r="AA70" s="5"/>
      <c r="AB70" s="88"/>
      <c r="AC70" s="5"/>
      <c r="AD70" s="5"/>
      <c r="AE70" s="5"/>
      <c r="AF70" s="74"/>
      <c r="AG70" s="5"/>
    </row>
    <row r="71" spans="1:33" ht="18" hidden="1" customHeight="1" x14ac:dyDescent="0.2">
      <c r="A71" s="1" t="s">
        <v>88</v>
      </c>
      <c r="B71" s="1" t="s">
        <v>156</v>
      </c>
      <c r="C71" s="1" t="s">
        <v>12</v>
      </c>
      <c r="D71" s="2" t="s">
        <v>13</v>
      </c>
      <c r="E71" s="2" t="s">
        <v>157</v>
      </c>
      <c r="F71" s="1" t="s">
        <v>15</v>
      </c>
      <c r="G71" s="1" t="s">
        <v>16</v>
      </c>
      <c r="H71" s="1" t="s">
        <v>28</v>
      </c>
      <c r="I71" s="3"/>
      <c r="J71" s="81"/>
      <c r="K71" s="75">
        <v>30</v>
      </c>
      <c r="L71" s="81"/>
      <c r="M71" s="75"/>
      <c r="N71" s="75"/>
      <c r="O71" s="75"/>
      <c r="P71" s="75">
        <f t="shared" si="3"/>
        <v>30</v>
      </c>
      <c r="Q71" s="8">
        <f>VLOOKUP($E71,[1]PROD!$C$3:$E$217,3,0)</f>
        <v>134.8671875</v>
      </c>
      <c r="R71" s="8">
        <f>IF(ISNA(VLOOKUP($E71,[1]PROD!$F$3:$H$217,3,0)),0,(VLOOKUP($E71,[1]PROD!$F$3:$H$217,3,0)))</f>
        <v>0</v>
      </c>
      <c r="S71" s="8">
        <f>IF(ISNA(VLOOKUP($E71,[1]PROD!$I$3:$K$217,3,0)),0,(VLOOKUP($E71,[1]PROD!$I$3:$K$217,3,0)))</f>
        <v>0</v>
      </c>
      <c r="T71" s="8" t="e">
        <f>VLOOKUP($E71,[1]PROD!$L$3:$N$217,3,0)</f>
        <v>#N/A</v>
      </c>
      <c r="U71" s="8" t="e">
        <f>VLOOKUP($E71,[1]PROD!$O$3:$Q$217,3,0)</f>
        <v>#N/A</v>
      </c>
      <c r="V71" s="8" t="e">
        <f>VLOOKUP($E71,[1]PROD!$R$3:$T$217,3,0)</f>
        <v>#N/A</v>
      </c>
      <c r="W71" s="8">
        <f>(VLOOKUP($E71,'27TB Excel'!$A$3:$B$159,2,0)/1024)</f>
        <v>134.8671875</v>
      </c>
      <c r="X71" s="8">
        <f>IF(ISNUMBER(VLOOKUP($E71,Others!$A$2:$B$68,2,0)/1024),(VLOOKUP($E71,Others!$A$2:$B$68,2,0)/1024),0)</f>
        <v>0</v>
      </c>
      <c r="Y71" s="5">
        <f t="shared" si="1"/>
        <v>0</v>
      </c>
      <c r="Z71" s="5"/>
      <c r="AA71" s="5"/>
      <c r="AB71" s="88"/>
      <c r="AC71" s="5"/>
      <c r="AD71" s="5"/>
      <c r="AE71" s="5"/>
      <c r="AF71" s="74"/>
      <c r="AG71" s="5"/>
    </row>
    <row r="72" spans="1:33" ht="18" hidden="1" customHeight="1" x14ac:dyDescent="0.2">
      <c r="A72" s="1" t="s">
        <v>10</v>
      </c>
      <c r="B72" s="1" t="s">
        <v>158</v>
      </c>
      <c r="C72" s="1" t="s">
        <v>25</v>
      </c>
      <c r="D72" s="2" t="s">
        <v>13</v>
      </c>
      <c r="E72" s="2" t="s">
        <v>159</v>
      </c>
      <c r="F72" s="1" t="s">
        <v>160</v>
      </c>
      <c r="G72" s="1" t="s">
        <v>161</v>
      </c>
      <c r="H72" s="1" t="s">
        <v>17</v>
      </c>
      <c r="I72" s="3"/>
      <c r="J72" s="45"/>
      <c r="K72" s="75"/>
      <c r="L72" s="45"/>
      <c r="M72" s="75"/>
      <c r="N72" s="75"/>
      <c r="O72" s="75"/>
      <c r="P72" s="75"/>
      <c r="Q72" s="8">
        <f>VLOOKUP($E72,[1]Sheet1!$A$2:$C$764,3,0)</f>
        <v>606.90234375</v>
      </c>
      <c r="R72" s="8">
        <f>IF(ISNA(VLOOKUP($E72,[1]PROD!$F$3:$H$217,3,0)),0,(VLOOKUP($E72,[1]PROD!$F$3:$H$217,3,0)))</f>
        <v>0</v>
      </c>
      <c r="S72" s="8" t="e">
        <f>VLOOKUP($E72,[1]PROD!$I$3:$K$217,3,0)</f>
        <v>#N/A</v>
      </c>
      <c r="T72" s="8" t="e">
        <f>VLOOKUP($E72,[1]PROD!$L$3:$N$217,3,0)</f>
        <v>#N/A</v>
      </c>
      <c r="U72" s="8" t="e">
        <f>VLOOKUP($E72,[1]PROD!$O$3:$Q$217,3,0)</f>
        <v>#N/A</v>
      </c>
      <c r="V72" s="8" t="e">
        <f>VLOOKUP($E72,[1]PROD!$R$3:$T$217,3,0)</f>
        <v>#N/A</v>
      </c>
      <c r="W72" s="8">
        <f>(VLOOKUP($E72,'27TB Excel'!$A$3:$B$159,2,0)/1024)</f>
        <v>606.90234375</v>
      </c>
      <c r="X72" s="8">
        <f>IF(ISNUMBER(VLOOKUP($E72,Others!$A$2:$B$68,2,0)/1024),(VLOOKUP($E72,Others!$A$2:$B$68,2,0)/1024),0)</f>
        <v>0</v>
      </c>
      <c r="Y72" s="5">
        <f t="shared" ref="Y72:Y106" si="4">IF($Q72-$W72,0,$Q72-$W72)</f>
        <v>0</v>
      </c>
      <c r="Z72" s="5"/>
      <c r="AA72" s="5"/>
      <c r="AB72" s="88"/>
      <c r="AC72" s="5"/>
      <c r="AD72" s="5"/>
      <c r="AE72" s="5"/>
      <c r="AF72" s="74"/>
      <c r="AG72" s="5"/>
    </row>
    <row r="73" spans="1:33" ht="18" hidden="1" customHeight="1" x14ac:dyDescent="0.2">
      <c r="A73" s="1" t="s">
        <v>10</v>
      </c>
      <c r="B73" s="1" t="s">
        <v>158</v>
      </c>
      <c r="C73" s="1" t="s">
        <v>25</v>
      </c>
      <c r="D73" s="2" t="s">
        <v>13</v>
      </c>
      <c r="E73" s="2" t="s">
        <v>162</v>
      </c>
      <c r="F73" s="1" t="s">
        <v>160</v>
      </c>
      <c r="G73" s="1" t="s">
        <v>161</v>
      </c>
      <c r="H73" s="1" t="s">
        <v>17</v>
      </c>
      <c r="I73" s="3"/>
      <c r="J73" s="45"/>
      <c r="K73" s="75"/>
      <c r="L73" s="45"/>
      <c r="M73" s="75"/>
      <c r="N73" s="75"/>
      <c r="O73" s="75"/>
      <c r="P73" s="75"/>
      <c r="Q73" s="8">
        <f>VLOOKUP($E73,[1]Sheet1!$A$2:$C$764,3,0)</f>
        <v>1146.37109375</v>
      </c>
      <c r="R73" s="8">
        <f>IF(ISNA(VLOOKUP($E73,[1]PROD!$F$3:$H$217,3,0)),0,(VLOOKUP($E73,[1]PROD!$F$3:$H$217,3,0)))</f>
        <v>0</v>
      </c>
      <c r="S73" s="8" t="e">
        <f>VLOOKUP($E73,[1]PROD!$I$3:$K$217,3,0)</f>
        <v>#N/A</v>
      </c>
      <c r="T73" s="8" t="e">
        <f>VLOOKUP($E73,[1]PROD!$L$3:$N$217,3,0)</f>
        <v>#N/A</v>
      </c>
      <c r="U73" s="8" t="e">
        <f>VLOOKUP($E73,[1]PROD!$O$3:$Q$217,3,0)</f>
        <v>#N/A</v>
      </c>
      <c r="V73" s="8" t="e">
        <f>VLOOKUP($E73,[1]PROD!$R$3:$T$217,3,0)</f>
        <v>#N/A</v>
      </c>
      <c r="W73" s="8">
        <f>(VLOOKUP($E73,'27TB Excel'!$A$3:$B$159,2,0)/1024)</f>
        <v>1146.37109375</v>
      </c>
      <c r="X73" s="8">
        <f>IF(ISNUMBER(VLOOKUP($E73,Others!$A$2:$B$68,2,0)/1024),(VLOOKUP($E73,Others!$A$2:$B$68,2,0)/1024),0)</f>
        <v>1146.37109375</v>
      </c>
      <c r="Y73" s="5">
        <f t="shared" si="4"/>
        <v>0</v>
      </c>
      <c r="Z73" s="5"/>
      <c r="AA73" s="5"/>
      <c r="AB73" s="88"/>
      <c r="AC73" s="5"/>
      <c r="AD73" s="5"/>
      <c r="AE73" s="5"/>
      <c r="AF73" s="74"/>
      <c r="AG73" s="5"/>
    </row>
    <row r="74" spans="1:33" ht="18" hidden="1" customHeight="1" x14ac:dyDescent="0.2">
      <c r="A74" s="1" t="s">
        <v>23</v>
      </c>
      <c r="B74" s="1" t="s">
        <v>163</v>
      </c>
      <c r="C74" s="1" t="s">
        <v>25</v>
      </c>
      <c r="D74" s="2" t="s">
        <v>13</v>
      </c>
      <c r="E74" s="2" t="s">
        <v>164</v>
      </c>
      <c r="F74" s="1" t="s">
        <v>160</v>
      </c>
      <c r="G74" s="1" t="s">
        <v>161</v>
      </c>
      <c r="H74" s="1" t="s">
        <v>28</v>
      </c>
      <c r="I74" s="3"/>
      <c r="J74" s="45"/>
      <c r="K74" s="75"/>
      <c r="L74" s="57">
        <v>0</v>
      </c>
      <c r="M74" s="75"/>
      <c r="N74" s="75"/>
      <c r="O74" s="75">
        <v>560</v>
      </c>
      <c r="P74" s="75">
        <v>560</v>
      </c>
      <c r="Q74" s="8" t="e">
        <f>VLOOKUP($E74,[1]Sheet1!$A$2:$C$764,3,0)</f>
        <v>#N/A</v>
      </c>
      <c r="R74" s="8">
        <f>IF(ISNA(VLOOKUP($E74,[1]PROD!$F$3:$H$217,3,0)),0,(VLOOKUP($E74,[1]PROD!$F$3:$H$217,3,0)))</f>
        <v>0</v>
      </c>
      <c r="S74" s="8" t="e">
        <f>VLOOKUP($E74,[1]PROD!$I$3:$K$217,3,0)</f>
        <v>#N/A</v>
      </c>
      <c r="T74" s="8" t="e">
        <f>VLOOKUP($E74,[1]PROD!$L$3:$N$217,3,0)</f>
        <v>#N/A</v>
      </c>
      <c r="U74" s="8" t="e">
        <f>VLOOKUP($E74,[1]PROD!$O$3:$Q$217,3,0)</f>
        <v>#N/A</v>
      </c>
      <c r="V74" s="8" t="e">
        <f>VLOOKUP($E74,[1]PROD!$R$3:$T$217,3,0)</f>
        <v>#N/A</v>
      </c>
      <c r="W74" s="8" t="e">
        <f>(VLOOKUP($E74,'27TB Excel'!$A$3:$B$159,2,0)/1024)</f>
        <v>#N/A</v>
      </c>
      <c r="X74" s="8">
        <f>IF(ISNUMBER(VLOOKUP($E74,Others!$A$2:$B$68,2,0)/1024),(VLOOKUP($E74,Others!$A$2:$B$68,2,0)/1024),0)</f>
        <v>0</v>
      </c>
      <c r="Y74" s="5" t="e">
        <f t="shared" si="4"/>
        <v>#N/A</v>
      </c>
      <c r="Z74" s="5"/>
      <c r="AA74" s="5"/>
      <c r="AB74" s="88"/>
      <c r="AC74" s="5"/>
      <c r="AD74" s="5"/>
      <c r="AE74" s="5"/>
      <c r="AF74" s="74"/>
      <c r="AG74" s="5"/>
    </row>
    <row r="75" spans="1:33" ht="18" hidden="1" customHeight="1" x14ac:dyDescent="0.2">
      <c r="A75" s="1" t="s">
        <v>23</v>
      </c>
      <c r="B75" s="1" t="s">
        <v>163</v>
      </c>
      <c r="C75" s="1" t="s">
        <v>25</v>
      </c>
      <c r="D75" s="2" t="s">
        <v>13</v>
      </c>
      <c r="E75" s="2" t="s">
        <v>165</v>
      </c>
      <c r="F75" s="1" t="s">
        <v>160</v>
      </c>
      <c r="G75" s="1" t="s">
        <v>161</v>
      </c>
      <c r="H75" s="1" t="s">
        <v>56</v>
      </c>
      <c r="I75" s="3"/>
      <c r="J75" s="45"/>
      <c r="K75" s="75"/>
      <c r="L75" s="57">
        <v>0</v>
      </c>
      <c r="M75" s="75"/>
      <c r="N75" s="75"/>
      <c r="O75" s="75">
        <v>560</v>
      </c>
      <c r="P75" s="75">
        <v>560</v>
      </c>
      <c r="Q75" s="8" t="e">
        <f>VLOOKUP($E75,[1]Sheet1!$A$2:$C$764,3,0)</f>
        <v>#N/A</v>
      </c>
      <c r="R75" s="8">
        <f>IF(ISNA(VLOOKUP($E75,[1]PROD!$F$3:$H$217,3,0)),0,(VLOOKUP($E75,[1]PROD!$F$3:$H$217,3,0)))</f>
        <v>0</v>
      </c>
      <c r="S75" s="8" t="e">
        <f>VLOOKUP($E75,[1]PROD!$I$3:$K$217,3,0)</f>
        <v>#N/A</v>
      </c>
      <c r="T75" s="8" t="e">
        <f>VLOOKUP($E75,[1]PROD!$L$3:$N$217,3,0)</f>
        <v>#N/A</v>
      </c>
      <c r="U75" s="8" t="e">
        <f>VLOOKUP($E75,[1]PROD!$O$3:$Q$217,3,0)</f>
        <v>#N/A</v>
      </c>
      <c r="V75" s="8" t="e">
        <f>VLOOKUP($E75,[1]PROD!$R$3:$T$217,3,0)</f>
        <v>#N/A</v>
      </c>
      <c r="W75" s="8" t="e">
        <f>(VLOOKUP($E75,'27TB Excel'!$A$3:$B$159,2,0)/1024)</f>
        <v>#N/A</v>
      </c>
      <c r="X75" s="8">
        <f>IF(ISNUMBER(VLOOKUP($E75,Others!$A$2:$B$68,2,0)/1024),(VLOOKUP($E75,Others!$A$2:$B$68,2,0)/1024),0)</f>
        <v>0</v>
      </c>
      <c r="Y75" s="5" t="e">
        <f t="shared" si="4"/>
        <v>#N/A</v>
      </c>
      <c r="Z75" s="5"/>
      <c r="AA75" s="5"/>
      <c r="AB75" s="88"/>
      <c r="AC75" s="5"/>
      <c r="AD75" s="5"/>
      <c r="AE75" s="5"/>
      <c r="AF75" s="74"/>
      <c r="AG75" s="5"/>
    </row>
    <row r="76" spans="1:33" ht="18" hidden="1" customHeight="1" x14ac:dyDescent="0.2">
      <c r="A76" s="1" t="s">
        <v>10</v>
      </c>
      <c r="B76" s="1" t="s">
        <v>166</v>
      </c>
      <c r="C76" s="1" t="s">
        <v>25</v>
      </c>
      <c r="D76" s="2" t="s">
        <v>13</v>
      </c>
      <c r="E76" s="2" t="s">
        <v>167</v>
      </c>
      <c r="F76" s="1" t="s">
        <v>160</v>
      </c>
      <c r="G76" s="1" t="s">
        <v>161</v>
      </c>
      <c r="H76" s="1" t="s">
        <v>17</v>
      </c>
      <c r="I76" s="3"/>
      <c r="J76" s="45"/>
      <c r="K76" s="75"/>
      <c r="L76" s="45"/>
      <c r="M76" s="75"/>
      <c r="N76" s="75"/>
      <c r="O76" s="75"/>
      <c r="P76" s="75"/>
      <c r="Q76" s="8">
        <f>VLOOKUP($E76,[1]Sheet1!$A$2:$C$764,3,0)</f>
        <v>202.30078125</v>
      </c>
      <c r="R76" s="8">
        <f>IF(ISNA(VLOOKUP($E76,[1]PROD!$F$3:$H$217,3,0)),0,(VLOOKUP($E76,[1]PROD!$F$3:$H$217,3,0)))</f>
        <v>0</v>
      </c>
      <c r="S76" s="8" t="e">
        <f>VLOOKUP($E76,[1]PROD!$I$3:$K$217,3,0)</f>
        <v>#N/A</v>
      </c>
      <c r="T76" s="8" t="e">
        <f>VLOOKUP($E76,[1]PROD!$L$3:$N$217,3,0)</f>
        <v>#N/A</v>
      </c>
      <c r="U76" s="8">
        <f>VLOOKUP($E76,[1]PROD!$O$3:$Q$217,3,0)</f>
        <v>134.8671875</v>
      </c>
      <c r="V76" s="8" t="e">
        <f>VLOOKUP($E76,[1]PROD!$R$3:$T$217,3,0)</f>
        <v>#N/A</v>
      </c>
      <c r="W76" s="8">
        <f>(VLOOKUP($E76,'27TB Excel'!$A$3:$B$159,2,0)/1024)</f>
        <v>202.30078125</v>
      </c>
      <c r="X76" s="8">
        <f>IF(ISNUMBER(VLOOKUP($E76,Others!$A$2:$B$68,2,0)/1024),(VLOOKUP($E76,Others!$A$2:$B$68,2,0)/1024),0)</f>
        <v>0</v>
      </c>
      <c r="Y76" s="5">
        <f t="shared" si="4"/>
        <v>0</v>
      </c>
      <c r="Z76" s="5"/>
      <c r="AA76" s="5"/>
      <c r="AB76" s="88"/>
      <c r="AC76" s="5"/>
      <c r="AD76" s="5"/>
      <c r="AE76" s="5"/>
      <c r="AF76" s="74"/>
      <c r="AG76" s="5"/>
    </row>
    <row r="77" spans="1:33" ht="18" hidden="1" customHeight="1" x14ac:dyDescent="0.2">
      <c r="A77" s="1" t="s">
        <v>10</v>
      </c>
      <c r="B77" s="1" t="s">
        <v>166</v>
      </c>
      <c r="C77" s="1" t="s">
        <v>25</v>
      </c>
      <c r="D77" s="2" t="s">
        <v>13</v>
      </c>
      <c r="E77" s="2" t="s">
        <v>168</v>
      </c>
      <c r="F77" s="1" t="s">
        <v>160</v>
      </c>
      <c r="G77" s="1" t="s">
        <v>161</v>
      </c>
      <c r="H77" s="1" t="s">
        <v>17</v>
      </c>
      <c r="I77" s="3"/>
      <c r="J77" s="45"/>
      <c r="K77" s="75"/>
      <c r="L77" s="45"/>
      <c r="M77" s="75"/>
      <c r="N77" s="75"/>
      <c r="O77" s="75"/>
      <c r="P77" s="75"/>
      <c r="Q77" s="8">
        <f>VLOOKUP($E77,[1]Sheet1!$A$2:$C$764,3,0)</f>
        <v>202.30078125</v>
      </c>
      <c r="R77" s="8">
        <f>IF(ISNA(VLOOKUP($E77,[1]PROD!$F$3:$H$217,3,0)),0,(VLOOKUP($E77,[1]PROD!$F$3:$H$217,3,0)))</f>
        <v>0</v>
      </c>
      <c r="S77" s="8" t="e">
        <f>VLOOKUP($E77,[1]PROD!$I$3:$K$217,3,0)</f>
        <v>#N/A</v>
      </c>
      <c r="T77" s="8" t="e">
        <f>VLOOKUP($E77,[1]PROD!$L$3:$N$217,3,0)</f>
        <v>#N/A</v>
      </c>
      <c r="U77" s="8">
        <f>VLOOKUP($E77,[1]PROD!$O$3:$Q$217,3,0)</f>
        <v>134.8671875</v>
      </c>
      <c r="V77" s="8" t="e">
        <f>VLOOKUP($E77,[1]PROD!$R$3:$T$217,3,0)</f>
        <v>#N/A</v>
      </c>
      <c r="W77" s="8">
        <f>(VLOOKUP($E77,'27TB Excel'!$A$3:$B$159,2,0)/1024)</f>
        <v>202.30078125</v>
      </c>
      <c r="X77" s="8">
        <f>IF(ISNUMBER(VLOOKUP($E77,Others!$A$2:$B$68,2,0)/1024),(VLOOKUP($E77,Others!$A$2:$B$68,2,0)/1024),0)</f>
        <v>202.30078125</v>
      </c>
      <c r="Y77" s="5">
        <f t="shared" si="4"/>
        <v>0</v>
      </c>
      <c r="Z77" s="5"/>
      <c r="AA77" s="5"/>
      <c r="AB77" s="88"/>
      <c r="AC77" s="5"/>
      <c r="AD77" s="5"/>
      <c r="AE77" s="5"/>
      <c r="AF77" s="74"/>
      <c r="AG77" s="5"/>
    </row>
    <row r="78" spans="1:33" ht="18" hidden="1" customHeight="1" x14ac:dyDescent="0.2">
      <c r="A78" s="1" t="s">
        <v>10</v>
      </c>
      <c r="B78" s="1" t="s">
        <v>169</v>
      </c>
      <c r="C78" s="1" t="s">
        <v>53</v>
      </c>
      <c r="D78" s="2" t="s">
        <v>13</v>
      </c>
      <c r="E78" s="2" t="s">
        <v>170</v>
      </c>
      <c r="F78" s="1" t="s">
        <v>160</v>
      </c>
      <c r="G78" s="1" t="s">
        <v>161</v>
      </c>
      <c r="H78" s="1" t="s">
        <v>17</v>
      </c>
      <c r="I78" s="3"/>
      <c r="J78" s="45"/>
      <c r="K78" s="75"/>
      <c r="L78" s="45"/>
      <c r="M78" s="75"/>
      <c r="N78" s="75"/>
      <c r="O78" s="75"/>
      <c r="P78" s="75"/>
      <c r="Q78" s="8">
        <f>VLOOKUP($E78,[1]Sheet1!$A$2:$C$764,3,0)</f>
        <v>202.30078125</v>
      </c>
      <c r="R78" s="8">
        <f>IF(ISNA(VLOOKUP($E78,[1]PROD!$F$3:$H$217,3,0)),0,(VLOOKUP($E78,[1]PROD!$F$3:$H$217,3,0)))</f>
        <v>0</v>
      </c>
      <c r="S78" s="8" t="e">
        <f>VLOOKUP($E78,[1]PROD!$I$3:$K$217,3,0)</f>
        <v>#N/A</v>
      </c>
      <c r="T78" s="8" t="e">
        <f>VLOOKUP($E78,[1]PROD!$L$3:$N$217,3,0)</f>
        <v>#N/A</v>
      </c>
      <c r="U78" s="8">
        <f>VLOOKUP($E78,[1]PROD!$O$3:$Q$217,3,0)</f>
        <v>33.716796875</v>
      </c>
      <c r="V78" s="8" t="e">
        <f>VLOOKUP($E78,[1]PROD!$R$3:$T$217,3,0)</f>
        <v>#N/A</v>
      </c>
      <c r="W78" s="8">
        <f>(VLOOKUP($E78,'27TB Excel'!$A$3:$B$159,2,0)/1024)</f>
        <v>202.30078125</v>
      </c>
      <c r="X78" s="8">
        <f>IF(ISNUMBER(VLOOKUP($E78,Others!$A$2:$B$68,2,0)/1024),(VLOOKUP($E78,Others!$A$2:$B$68,2,0)/1024),0)</f>
        <v>0</v>
      </c>
      <c r="Y78" s="5">
        <f t="shared" si="4"/>
        <v>0</v>
      </c>
      <c r="Z78" s="5"/>
      <c r="AA78" s="5"/>
      <c r="AB78" s="88"/>
      <c r="AC78" s="5"/>
      <c r="AD78" s="5"/>
      <c r="AE78" s="5"/>
      <c r="AF78" s="74"/>
      <c r="AG78" s="5"/>
    </row>
    <row r="79" spans="1:33" ht="18" hidden="1" customHeight="1" x14ac:dyDescent="0.2">
      <c r="A79" s="1" t="s">
        <v>10</v>
      </c>
      <c r="B79" s="1" t="s">
        <v>169</v>
      </c>
      <c r="C79" s="1" t="s">
        <v>53</v>
      </c>
      <c r="D79" s="2" t="s">
        <v>13</v>
      </c>
      <c r="E79" s="2" t="s">
        <v>171</v>
      </c>
      <c r="F79" s="1" t="s">
        <v>160</v>
      </c>
      <c r="G79" s="1" t="s">
        <v>161</v>
      </c>
      <c r="H79" s="1" t="s">
        <v>17</v>
      </c>
      <c r="I79" s="3"/>
      <c r="J79" s="45"/>
      <c r="K79" s="75"/>
      <c r="L79" s="45"/>
      <c r="M79" s="75"/>
      <c r="N79" s="75"/>
      <c r="O79" s="75"/>
      <c r="P79" s="75"/>
      <c r="Q79" s="8">
        <f>VLOOKUP($E79,[1]Sheet1!$A$2:$C$764,3,0)</f>
        <v>202.30078125</v>
      </c>
      <c r="R79" s="8">
        <f>IF(ISNA(VLOOKUP($E79,[1]PROD!$F$3:$H$217,3,0)),0,(VLOOKUP($E79,[1]PROD!$F$3:$H$217,3,0)))</f>
        <v>0</v>
      </c>
      <c r="S79" s="8" t="e">
        <f>VLOOKUP($E79,[1]PROD!$I$3:$K$217,3,0)</f>
        <v>#N/A</v>
      </c>
      <c r="T79" s="8" t="e">
        <f>VLOOKUP($E79,[1]PROD!$L$3:$N$217,3,0)</f>
        <v>#N/A</v>
      </c>
      <c r="U79" s="8">
        <f>VLOOKUP($E79,[1]PROD!$O$3:$Q$217,3,0)</f>
        <v>33.716796875</v>
      </c>
      <c r="V79" s="8" t="e">
        <f>VLOOKUP($E79,[1]PROD!$R$3:$T$217,3,0)</f>
        <v>#N/A</v>
      </c>
      <c r="W79" s="8">
        <f>(VLOOKUP($E79,'27TB Excel'!$A$3:$B$159,2,0)/1024)</f>
        <v>202.30078125</v>
      </c>
      <c r="X79" s="8">
        <f>IF(ISNUMBER(VLOOKUP($E79,Others!$A$2:$B$68,2,0)/1024),(VLOOKUP($E79,Others!$A$2:$B$68,2,0)/1024),0)</f>
        <v>202.30078125</v>
      </c>
      <c r="Y79" s="5">
        <f t="shared" si="4"/>
        <v>0</v>
      </c>
      <c r="Z79" s="5"/>
      <c r="AA79" s="5"/>
      <c r="AB79" s="88"/>
      <c r="AC79" s="5"/>
      <c r="AD79" s="5"/>
      <c r="AE79" s="5"/>
      <c r="AF79" s="74"/>
      <c r="AG79" s="5"/>
    </row>
    <row r="80" spans="1:33" ht="18" hidden="1" customHeight="1" x14ac:dyDescent="0.2">
      <c r="A80" s="1" t="s">
        <v>10</v>
      </c>
      <c r="B80" s="1" t="s">
        <v>172</v>
      </c>
      <c r="C80" s="1" t="s">
        <v>53</v>
      </c>
      <c r="D80" s="2" t="s">
        <v>13</v>
      </c>
      <c r="E80" s="2" t="s">
        <v>173</v>
      </c>
      <c r="F80" s="1" t="s">
        <v>160</v>
      </c>
      <c r="G80" s="1" t="s">
        <v>161</v>
      </c>
      <c r="H80" s="1" t="s">
        <v>28</v>
      </c>
      <c r="I80" s="3"/>
      <c r="J80" s="57"/>
      <c r="K80" s="75"/>
      <c r="L80" s="57">
        <v>0</v>
      </c>
      <c r="M80" s="75"/>
      <c r="N80" s="75"/>
      <c r="O80" s="75">
        <v>300</v>
      </c>
      <c r="P80" s="75">
        <v>300</v>
      </c>
      <c r="Q80" s="8" t="e">
        <f>VLOOKUP($E80,[1]Sheet1!$A$2:$C$764,3,0)</f>
        <v>#N/A</v>
      </c>
      <c r="R80" s="8">
        <f>IF(ISNA(VLOOKUP($E80,[1]PROD!$F$3:$H$217,3,0)),0,(VLOOKUP($E80,[1]PROD!$F$3:$H$217,3,0)))</f>
        <v>0</v>
      </c>
      <c r="S80" s="8" t="e">
        <f>VLOOKUP($E80,[1]PROD!$I$3:$K$217,3,0)</f>
        <v>#N/A</v>
      </c>
      <c r="T80" s="8" t="e">
        <f>VLOOKUP($E80,[1]PROD!$L$3:$N$217,3,0)</f>
        <v>#N/A</v>
      </c>
      <c r="U80" s="8" t="e">
        <f>VLOOKUP($E80,[1]PROD!$O$3:$Q$217,3,0)</f>
        <v>#N/A</v>
      </c>
      <c r="V80" s="8" t="e">
        <f>VLOOKUP($E80,[1]PROD!$R$3:$T$217,3,0)</f>
        <v>#N/A</v>
      </c>
      <c r="W80" s="8" t="e">
        <f>(VLOOKUP($E80,'27TB Excel'!$A$3:$B$159,2,0)/1024)</f>
        <v>#N/A</v>
      </c>
      <c r="X80" s="8">
        <f>IF(ISNUMBER(VLOOKUP($E80,Others!$A$2:$B$68,2,0)/1024),(VLOOKUP($E80,Others!$A$2:$B$68,2,0)/1024),0)</f>
        <v>0</v>
      </c>
      <c r="Y80" s="5" t="e">
        <f t="shared" si="4"/>
        <v>#N/A</v>
      </c>
      <c r="Z80" s="5"/>
      <c r="AA80" s="5"/>
      <c r="AB80" s="88"/>
      <c r="AC80" s="5"/>
      <c r="AD80" s="5"/>
      <c r="AE80" s="5"/>
      <c r="AF80" s="74"/>
      <c r="AG80" s="5"/>
    </row>
    <row r="81" spans="1:33" ht="18" hidden="1" customHeight="1" x14ac:dyDescent="0.2">
      <c r="A81" s="1" t="s">
        <v>10</v>
      </c>
      <c r="B81" s="1" t="s">
        <v>172</v>
      </c>
      <c r="C81" s="1" t="s">
        <v>53</v>
      </c>
      <c r="D81" s="2" t="s">
        <v>13</v>
      </c>
      <c r="E81" s="2" t="s">
        <v>174</v>
      </c>
      <c r="F81" s="1" t="s">
        <v>160</v>
      </c>
      <c r="G81" s="1" t="s">
        <v>161</v>
      </c>
      <c r="H81" s="1" t="s">
        <v>56</v>
      </c>
      <c r="I81" s="3"/>
      <c r="J81" s="57"/>
      <c r="K81" s="75"/>
      <c r="L81" s="57">
        <v>0</v>
      </c>
      <c r="M81" s="75"/>
      <c r="N81" s="75"/>
      <c r="O81" s="75">
        <v>300</v>
      </c>
      <c r="P81" s="75">
        <v>300</v>
      </c>
      <c r="Q81" s="8" t="e">
        <f>VLOOKUP($E81,[1]Sheet1!$A$2:$C$764,3,0)</f>
        <v>#N/A</v>
      </c>
      <c r="R81" s="8">
        <f>IF(ISNA(VLOOKUP($E81,[1]PROD!$F$3:$H$217,3,0)),0,(VLOOKUP($E81,[1]PROD!$F$3:$H$217,3,0)))</f>
        <v>0</v>
      </c>
      <c r="S81" s="8" t="e">
        <f>VLOOKUP($E81,[1]PROD!$I$3:$K$217,3,0)</f>
        <v>#N/A</v>
      </c>
      <c r="T81" s="8" t="e">
        <f>VLOOKUP($E81,[1]PROD!$L$3:$N$217,3,0)</f>
        <v>#N/A</v>
      </c>
      <c r="U81" s="8" t="e">
        <f>VLOOKUP($E81,[1]PROD!$O$3:$Q$217,3,0)</f>
        <v>#N/A</v>
      </c>
      <c r="V81" s="8" t="e">
        <f>VLOOKUP($E81,[1]PROD!$R$3:$T$217,3,0)</f>
        <v>#N/A</v>
      </c>
      <c r="W81" s="8" t="e">
        <f>(VLOOKUP($E81,'27TB Excel'!$A$3:$B$159,2,0)/1024)</f>
        <v>#N/A</v>
      </c>
      <c r="X81" s="8">
        <f>IF(ISNUMBER(VLOOKUP($E81,Others!$A$2:$B$68,2,0)/1024),(VLOOKUP($E81,Others!$A$2:$B$68,2,0)/1024),0)</f>
        <v>0</v>
      </c>
      <c r="Y81" s="5" t="e">
        <f t="shared" si="4"/>
        <v>#N/A</v>
      </c>
      <c r="Z81" s="5"/>
      <c r="AA81" s="5"/>
      <c r="AB81" s="88"/>
      <c r="AC81" s="5"/>
      <c r="AD81" s="5"/>
      <c r="AE81" s="5"/>
      <c r="AF81" s="74"/>
      <c r="AG81" s="5"/>
    </row>
    <row r="82" spans="1:33" ht="18" hidden="1" customHeight="1" x14ac:dyDescent="0.2">
      <c r="A82" s="1" t="s">
        <v>10</v>
      </c>
      <c r="B82" s="1" t="s">
        <v>175</v>
      </c>
      <c r="C82" s="1" t="s">
        <v>25</v>
      </c>
      <c r="D82" s="2" t="s">
        <v>13</v>
      </c>
      <c r="E82" s="2" t="s">
        <v>176</v>
      </c>
      <c r="F82" s="1" t="s">
        <v>177</v>
      </c>
      <c r="G82" s="1" t="s">
        <v>161</v>
      </c>
      <c r="H82" s="1" t="s">
        <v>28</v>
      </c>
      <c r="I82" s="3" t="s">
        <v>18</v>
      </c>
      <c r="J82" s="45"/>
      <c r="K82" s="75"/>
      <c r="L82" s="45"/>
      <c r="M82" s="75"/>
      <c r="N82" s="75"/>
      <c r="O82" s="75"/>
      <c r="P82" s="75"/>
      <c r="Q82" s="8">
        <f>VLOOKUP($E82,[1]Sheet1!$A$2:$C$764,3,0)</f>
        <v>0</v>
      </c>
      <c r="R82" s="8">
        <f>IF(ISNA(VLOOKUP($E82,[1]PROD!$F$3:$H$217,3,0)),0,(VLOOKUP($E82,[1]PROD!$F$3:$H$217,3,0)))</f>
        <v>0</v>
      </c>
      <c r="S82" s="8" t="e">
        <f>VLOOKUP($E82,[1]PROD!$I$3:$K$217,3,0)</f>
        <v>#N/A</v>
      </c>
      <c r="T82" s="8" t="e">
        <f>VLOOKUP($E82,[1]PROD!$L$3:$N$217,3,0)</f>
        <v>#N/A</v>
      </c>
      <c r="U82" s="8">
        <f>VLOOKUP($E82,[1]PROD!$O$3:$Q$217,3,0)</f>
        <v>202.30078125</v>
      </c>
      <c r="V82" s="8" t="e">
        <f>VLOOKUP($E82,[1]PROD!$R$3:$T$217,3,0)</f>
        <v>#N/A</v>
      </c>
      <c r="W82" s="8" t="e">
        <f>(VLOOKUP($E82,'27TB Excel'!$A$3:$B$159,2,0)/1024)</f>
        <v>#N/A</v>
      </c>
      <c r="X82" s="8">
        <f>IF(ISNUMBER(VLOOKUP($E82,Others!$A$2:$B$68,2,0)/1024),(VLOOKUP($E82,Others!$A$2:$B$68,2,0)/1024),0)</f>
        <v>0</v>
      </c>
      <c r="Y82" s="5" t="e">
        <f t="shared" si="4"/>
        <v>#N/A</v>
      </c>
      <c r="Z82" s="5"/>
      <c r="AA82" s="5"/>
      <c r="AB82" s="88"/>
      <c r="AC82" s="5"/>
      <c r="AD82" s="5"/>
      <c r="AE82" s="5"/>
      <c r="AF82" s="74"/>
      <c r="AG82" s="5"/>
    </row>
    <row r="83" spans="1:33" ht="18" hidden="1" customHeight="1" x14ac:dyDescent="0.2">
      <c r="A83" s="1" t="s">
        <v>10</v>
      </c>
      <c r="B83" s="1" t="s">
        <v>175</v>
      </c>
      <c r="C83" s="1" t="s">
        <v>25</v>
      </c>
      <c r="D83" s="2" t="s">
        <v>13</v>
      </c>
      <c r="E83" s="2" t="s">
        <v>178</v>
      </c>
      <c r="F83" s="1" t="s">
        <v>177</v>
      </c>
      <c r="G83" s="1" t="s">
        <v>161</v>
      </c>
      <c r="H83" s="1" t="s">
        <v>28</v>
      </c>
      <c r="I83" s="3" t="s">
        <v>18</v>
      </c>
      <c r="J83" s="45"/>
      <c r="K83" s="75"/>
      <c r="L83" s="45"/>
      <c r="M83" s="75"/>
      <c r="N83" s="75"/>
      <c r="O83" s="75"/>
      <c r="P83" s="75"/>
      <c r="Q83" s="8">
        <v>269.734375</v>
      </c>
      <c r="R83" s="8">
        <f>IF(ISNA(VLOOKUP($E83,[1]PROD!$F$3:$H$217,3,0)),0,(VLOOKUP($E83,[1]PROD!$F$3:$H$217,3,0)))</f>
        <v>0</v>
      </c>
      <c r="S83" s="8">
        <f>VLOOKUP($E83,[1]PROD!$I$3:$K$217,3,0)</f>
        <v>269.734375</v>
      </c>
      <c r="T83" s="8" t="e">
        <f>VLOOKUP($E83,[1]PROD!$L$3:$N$217,3,0)</f>
        <v>#N/A</v>
      </c>
      <c r="U83" s="8">
        <f>VLOOKUP($E83,[1]PROD!$O$3:$Q$217,3,0)</f>
        <v>202.30078125</v>
      </c>
      <c r="V83" s="8" t="e">
        <f>VLOOKUP($E83,[1]PROD!$R$3:$T$217,3,0)</f>
        <v>#N/A</v>
      </c>
      <c r="W83" s="8" t="e">
        <f>(VLOOKUP($E83,'27TB Excel'!$A$3:$B$159,2,0)/1024)</f>
        <v>#N/A</v>
      </c>
      <c r="X83" s="8">
        <f>IF(ISNUMBER(VLOOKUP($E83,Others!$A$2:$B$68,2,0)/1024),(VLOOKUP($E83,Others!$A$2:$B$68,2,0)/1024),0)</f>
        <v>0</v>
      </c>
      <c r="Y83" s="5" t="e">
        <f t="shared" si="4"/>
        <v>#N/A</v>
      </c>
      <c r="Z83" s="5"/>
      <c r="AA83" s="5"/>
      <c r="AB83" s="88"/>
      <c r="AC83" s="5"/>
      <c r="AD83" s="5"/>
      <c r="AE83" s="5"/>
      <c r="AF83" s="74"/>
      <c r="AG83" s="5"/>
    </row>
    <row r="84" spans="1:33" ht="18" hidden="1" customHeight="1" x14ac:dyDescent="0.2">
      <c r="A84" s="1" t="s">
        <v>10</v>
      </c>
      <c r="B84" s="1" t="s">
        <v>175</v>
      </c>
      <c r="C84" s="1" t="s">
        <v>25</v>
      </c>
      <c r="D84" s="2" t="s">
        <v>13</v>
      </c>
      <c r="E84" s="2" t="s">
        <v>179</v>
      </c>
      <c r="F84" s="1" t="s">
        <v>177</v>
      </c>
      <c r="G84" s="1" t="s">
        <v>161</v>
      </c>
      <c r="H84" s="1" t="s">
        <v>56</v>
      </c>
      <c r="I84" s="3" t="s">
        <v>18</v>
      </c>
      <c r="J84" s="45"/>
      <c r="K84" s="75"/>
      <c r="L84" s="45"/>
      <c r="M84" s="75"/>
      <c r="N84" s="75"/>
      <c r="O84" s="75"/>
      <c r="P84" s="75"/>
      <c r="Q84" s="8">
        <f>VLOOKUP($E84,[1]PROD!$O$3:$Q$217,3,0)</f>
        <v>202.30078125</v>
      </c>
      <c r="R84" s="8">
        <f>IF(ISNA(VLOOKUP($E84,[1]PROD!$F$3:$H$217,3,0)),0,(VLOOKUP($E84,[1]PROD!$F$3:$H$217,3,0)))</f>
        <v>0</v>
      </c>
      <c r="S84" s="8" t="e">
        <f>VLOOKUP($E84,[1]PROD!$I$3:$K$217,3,0)</f>
        <v>#N/A</v>
      </c>
      <c r="T84" s="8" t="e">
        <f>VLOOKUP($E84,[1]PROD!$L$3:$N$217,3,0)</f>
        <v>#N/A</v>
      </c>
      <c r="U84" s="8">
        <f>VLOOKUP($E84,[1]PROD!$O$3:$Q$217,3,0)</f>
        <v>202.30078125</v>
      </c>
      <c r="V84" s="8" t="e">
        <f>VLOOKUP($E84,[1]PROD!$R$3:$T$217,3,0)</f>
        <v>#N/A</v>
      </c>
      <c r="W84" s="8" t="e">
        <f>(VLOOKUP($E84,'27TB Excel'!$A$3:$B$159,2,0)/1024)</f>
        <v>#N/A</v>
      </c>
      <c r="X84" s="8">
        <f>IF(ISNUMBER(VLOOKUP($E84,Others!$A$2:$B$68,2,0)/1024),(VLOOKUP($E84,Others!$A$2:$B$68,2,0)/1024),0)</f>
        <v>0</v>
      </c>
      <c r="Y84" s="5" t="e">
        <f t="shared" si="4"/>
        <v>#N/A</v>
      </c>
      <c r="Z84" s="5"/>
      <c r="AA84" s="5"/>
      <c r="AB84" s="88"/>
      <c r="AC84" s="5"/>
      <c r="AD84" s="5"/>
      <c r="AE84" s="5"/>
      <c r="AF84" s="74"/>
      <c r="AG84" s="5"/>
    </row>
    <row r="85" spans="1:33" ht="18" hidden="1" customHeight="1" x14ac:dyDescent="0.2">
      <c r="A85" s="1" t="s">
        <v>10</v>
      </c>
      <c r="B85" s="1" t="s">
        <v>175</v>
      </c>
      <c r="C85" s="1" t="s">
        <v>25</v>
      </c>
      <c r="D85" s="2" t="s">
        <v>13</v>
      </c>
      <c r="E85" s="2" t="s">
        <v>180</v>
      </c>
      <c r="F85" s="1" t="s">
        <v>177</v>
      </c>
      <c r="G85" s="1" t="s">
        <v>161</v>
      </c>
      <c r="H85" s="1" t="s">
        <v>181</v>
      </c>
      <c r="I85" s="3" t="s">
        <v>18</v>
      </c>
      <c r="J85" s="45"/>
      <c r="K85" s="75"/>
      <c r="L85" s="45"/>
      <c r="M85" s="75"/>
      <c r="N85" s="75"/>
      <c r="O85" s="75"/>
      <c r="P85" s="75"/>
      <c r="Q85" s="8">
        <f>VLOOKUP($E85,[1]Sheet1!$A$2:$C$764,3,0)</f>
        <v>0</v>
      </c>
      <c r="R85" s="8">
        <f>IF(ISNA(VLOOKUP($E85,[1]PROD!$F$3:$H$217,3,0)),0,(VLOOKUP($E85,[1]PROD!$F$3:$H$217,3,0)))</f>
        <v>0</v>
      </c>
      <c r="S85" s="8">
        <f>VLOOKUP($E85,[1]PROD!$I$3:$K$217,3,0)</f>
        <v>269.734375</v>
      </c>
      <c r="T85" s="8" t="e">
        <f>VLOOKUP($E85,[1]PROD!$L$3:$N$217,3,0)</f>
        <v>#N/A</v>
      </c>
      <c r="U85" s="8">
        <f>VLOOKUP($E85,[1]PROD!$O$3:$Q$217,3,0)</f>
        <v>202.30078125</v>
      </c>
      <c r="V85" s="8" t="e">
        <f>VLOOKUP($E85,[1]PROD!$R$3:$T$217,3,0)</f>
        <v>#N/A</v>
      </c>
      <c r="W85" s="8" t="e">
        <f>(VLOOKUP($E85,'27TB Excel'!$A$3:$B$159,2,0)/1024)</f>
        <v>#N/A</v>
      </c>
      <c r="X85" s="8">
        <f>IF(ISNUMBER(VLOOKUP($E85,Others!$A$2:$B$68,2,0)/1024),(VLOOKUP($E85,Others!$A$2:$B$68,2,0)/1024),0)</f>
        <v>0</v>
      </c>
      <c r="Y85" s="5" t="e">
        <f t="shared" si="4"/>
        <v>#N/A</v>
      </c>
      <c r="Z85" s="5"/>
      <c r="AA85" s="5"/>
      <c r="AB85" s="88"/>
      <c r="AC85" s="5"/>
      <c r="AD85" s="5"/>
      <c r="AE85" s="5"/>
      <c r="AF85" s="74"/>
      <c r="AG85" s="5"/>
    </row>
    <row r="86" spans="1:33" ht="18" hidden="1" customHeight="1" x14ac:dyDescent="0.2">
      <c r="A86" s="1" t="s">
        <v>23</v>
      </c>
      <c r="B86" s="1" t="s">
        <v>182</v>
      </c>
      <c r="C86" s="1" t="s">
        <v>53</v>
      </c>
      <c r="D86" s="2" t="s">
        <v>13</v>
      </c>
      <c r="E86" s="2" t="s">
        <v>183</v>
      </c>
      <c r="F86" s="1" t="s">
        <v>160</v>
      </c>
      <c r="G86" s="1" t="s">
        <v>161</v>
      </c>
      <c r="H86" s="1" t="s">
        <v>17</v>
      </c>
      <c r="I86" s="3" t="s">
        <v>18</v>
      </c>
      <c r="J86" s="45"/>
      <c r="K86" s="75"/>
      <c r="L86" s="45"/>
      <c r="M86" s="75"/>
      <c r="N86" s="75"/>
      <c r="O86" s="75"/>
      <c r="P86" s="75"/>
      <c r="Q86" s="8">
        <f>VLOOKUP($E86,[1]PROD!$O$3:$Q$217,3,0)</f>
        <v>67.43359375</v>
      </c>
      <c r="R86" s="8">
        <f>IF(ISNA(VLOOKUP($E86,[1]PROD!$F$3:$H$217,3,0)),0,(VLOOKUP($E86,[1]PROD!$F$3:$H$217,3,0)))</f>
        <v>0</v>
      </c>
      <c r="S86" s="8" t="e">
        <f>VLOOKUP($E86,[1]PROD!$I$3:$K$217,3,0)</f>
        <v>#N/A</v>
      </c>
      <c r="T86" s="8" t="e">
        <f>VLOOKUP($E86,[1]PROD!$L$3:$N$217,3,0)</f>
        <v>#N/A</v>
      </c>
      <c r="U86" s="8">
        <f>VLOOKUP($E86,[1]PROD!$O$3:$Q$217,3,0)</f>
        <v>67.43359375</v>
      </c>
      <c r="V86" s="8" t="e">
        <f>VLOOKUP($E86,[1]PROD!$R$3:$T$217,3,0)</f>
        <v>#N/A</v>
      </c>
      <c r="W86" s="8" t="e">
        <f>(VLOOKUP($E86,'27TB Excel'!$A$3:$B$159,2,0)/1024)</f>
        <v>#N/A</v>
      </c>
      <c r="X86" s="8">
        <f>IF(ISNUMBER(VLOOKUP($E86,Others!$A$2:$B$68,2,0)/1024),(VLOOKUP($E86,Others!$A$2:$B$68,2,0)/1024),0)</f>
        <v>0</v>
      </c>
      <c r="Y86" s="5" t="e">
        <f t="shared" si="4"/>
        <v>#N/A</v>
      </c>
      <c r="Z86" s="5"/>
      <c r="AA86" s="5"/>
      <c r="AB86" s="88"/>
      <c r="AC86" s="5"/>
      <c r="AD86" s="5"/>
      <c r="AE86" s="5"/>
      <c r="AF86" s="74"/>
      <c r="AG86" s="5"/>
    </row>
    <row r="87" spans="1:33" ht="18" hidden="1" customHeight="1" x14ac:dyDescent="0.2">
      <c r="A87" s="1" t="s">
        <v>23</v>
      </c>
      <c r="B87" s="1" t="s">
        <v>182</v>
      </c>
      <c r="C87" s="1" t="s">
        <v>53</v>
      </c>
      <c r="D87" s="2" t="s">
        <v>13</v>
      </c>
      <c r="E87" s="2" t="s">
        <v>184</v>
      </c>
      <c r="F87" s="1" t="s">
        <v>160</v>
      </c>
      <c r="G87" s="1" t="s">
        <v>161</v>
      </c>
      <c r="H87" s="1" t="s">
        <v>17</v>
      </c>
      <c r="I87" s="3"/>
      <c r="J87" s="45"/>
      <c r="K87" s="75"/>
      <c r="L87" s="45"/>
      <c r="M87" s="75"/>
      <c r="N87" s="75"/>
      <c r="O87" s="75"/>
      <c r="P87" s="75"/>
      <c r="Q87" s="8">
        <f>VLOOKUP($E87,[1]Sheet1!$A$2:$C$764,3,0)</f>
        <v>202.30078125</v>
      </c>
      <c r="R87" s="8">
        <f>IF(ISNA(VLOOKUP($E87,[1]PROD!$F$3:$H$217,3,0)),0,(VLOOKUP($E87,[1]PROD!$F$3:$H$217,3,0)))</f>
        <v>0</v>
      </c>
      <c r="S87" s="8" t="e">
        <f>VLOOKUP($E87,[1]PROD!$I$3:$K$217,3,0)</f>
        <v>#N/A</v>
      </c>
      <c r="T87" s="8" t="e">
        <f>VLOOKUP($E87,[1]PROD!$L$3:$N$217,3,0)</f>
        <v>#N/A</v>
      </c>
      <c r="U87" s="8" t="e">
        <f>VLOOKUP($E87,[1]PROD!$O$3:$Q$217,3,0)</f>
        <v>#N/A</v>
      </c>
      <c r="V87" s="8" t="e">
        <f>VLOOKUP($E87,[1]PROD!$R$3:$T$217,3,0)</f>
        <v>#N/A</v>
      </c>
      <c r="W87" s="8">
        <f>(VLOOKUP($E87,'27TB Excel'!$A$3:$B$159,2,0)/1024)</f>
        <v>202.30078125</v>
      </c>
      <c r="X87" s="8">
        <f>IF(ISNUMBER(VLOOKUP($E87,Others!$A$2:$B$68,2,0)/1024),(VLOOKUP($E87,Others!$A$2:$B$68,2,0)/1024),0)</f>
        <v>202.30078125</v>
      </c>
      <c r="Y87" s="5">
        <f t="shared" si="4"/>
        <v>0</v>
      </c>
      <c r="Z87" s="5"/>
      <c r="AA87" s="5"/>
      <c r="AB87" s="88"/>
      <c r="AC87" s="5"/>
      <c r="AD87" s="5"/>
      <c r="AE87" s="5"/>
      <c r="AF87" s="74"/>
      <c r="AG87" s="5"/>
    </row>
    <row r="88" spans="1:33" ht="18" hidden="1" customHeight="1" x14ac:dyDescent="0.2">
      <c r="A88" s="1" t="s">
        <v>88</v>
      </c>
      <c r="B88" s="1" t="s">
        <v>185</v>
      </c>
      <c r="C88" s="1" t="s">
        <v>25</v>
      </c>
      <c r="D88" s="2" t="s">
        <v>186</v>
      </c>
      <c r="E88" s="2" t="s">
        <v>187</v>
      </c>
      <c r="F88" s="1" t="s">
        <v>177</v>
      </c>
      <c r="G88" s="1" t="s">
        <v>161</v>
      </c>
      <c r="H88" s="1" t="s">
        <v>28</v>
      </c>
      <c r="I88" s="3" t="s">
        <v>188</v>
      </c>
      <c r="J88" s="57"/>
      <c r="K88" s="75">
        <v>260</v>
      </c>
      <c r="L88" s="57"/>
      <c r="M88" s="75"/>
      <c r="N88" s="75"/>
      <c r="O88" s="75">
        <v>30</v>
      </c>
      <c r="P88" s="75">
        <v>290</v>
      </c>
      <c r="Q88" s="8" t="e">
        <f>VLOOKUP($E88,[1]Sheet1!$A$2:$C$764,3,0)</f>
        <v>#N/A</v>
      </c>
      <c r="R88" s="8">
        <f>IF(ISNA(VLOOKUP($E88,[1]PROD!$F$3:$H$217,3,0)),0,(VLOOKUP($E88,[1]PROD!$F$3:$H$217,3,0)))</f>
        <v>0</v>
      </c>
      <c r="S88" s="8" t="e">
        <f>VLOOKUP($E88,[1]PROD!$I$3:$K$217,3,0)</f>
        <v>#N/A</v>
      </c>
      <c r="T88" s="8" t="e">
        <f>VLOOKUP($E88,[1]PROD!$L$3:$N$217,3,0)</f>
        <v>#N/A</v>
      </c>
      <c r="U88" s="8" t="e">
        <f>VLOOKUP($E88,[1]PROD!$O$3:$Q$217,3,0)</f>
        <v>#N/A</v>
      </c>
      <c r="V88" s="8" t="e">
        <f>VLOOKUP($E88,[1]PROD!$R$3:$T$217,3,0)</f>
        <v>#N/A</v>
      </c>
      <c r="W88" s="8" t="e">
        <f>(VLOOKUP($E88,'27TB Excel'!$A$3:$B$159,2,0)/1024)</f>
        <v>#N/A</v>
      </c>
      <c r="X88" s="8">
        <f>IF(ISNUMBER(VLOOKUP($E88,Others!$A$2:$B$68,2,0)/1024),(VLOOKUP($E88,Others!$A$2:$B$68,2,0)/1024),0)</f>
        <v>0</v>
      </c>
      <c r="Y88" s="5" t="e">
        <f t="shared" si="4"/>
        <v>#N/A</v>
      </c>
      <c r="Z88" s="5"/>
      <c r="AA88" s="5"/>
      <c r="AB88" s="88"/>
      <c r="AC88" s="5"/>
      <c r="AD88" s="5"/>
      <c r="AE88" s="5"/>
      <c r="AF88" s="74"/>
      <c r="AG88" s="5"/>
    </row>
    <row r="89" spans="1:33" ht="18" hidden="1" customHeight="1" x14ac:dyDescent="0.2">
      <c r="A89" s="1" t="s">
        <v>88</v>
      </c>
      <c r="B89" s="1" t="s">
        <v>185</v>
      </c>
      <c r="C89" s="1" t="s">
        <v>25</v>
      </c>
      <c r="D89" s="2" t="s">
        <v>186</v>
      </c>
      <c r="E89" s="2" t="s">
        <v>189</v>
      </c>
      <c r="F89" s="1" t="s">
        <v>177</v>
      </c>
      <c r="G89" s="1" t="s">
        <v>161</v>
      </c>
      <c r="H89" s="1" t="s">
        <v>28</v>
      </c>
      <c r="I89" s="3" t="s">
        <v>188</v>
      </c>
      <c r="J89" s="57"/>
      <c r="K89" s="75">
        <v>260</v>
      </c>
      <c r="L89" s="57"/>
      <c r="M89" s="75"/>
      <c r="N89" s="75"/>
      <c r="O89" s="75">
        <v>30</v>
      </c>
      <c r="P89" s="75">
        <v>290</v>
      </c>
      <c r="Q89" s="8" t="e">
        <f>VLOOKUP($E89,[1]Sheet1!$A$2:$C$764,3,0)</f>
        <v>#N/A</v>
      </c>
      <c r="R89" s="8">
        <f>IF(ISNA(VLOOKUP($E89,[1]PROD!$F$3:$H$217,3,0)),0,(VLOOKUP($E89,[1]PROD!$F$3:$H$217,3,0)))</f>
        <v>0</v>
      </c>
      <c r="S89" s="8" t="e">
        <f>VLOOKUP($E89,[1]PROD!$I$3:$K$217,3,0)</f>
        <v>#N/A</v>
      </c>
      <c r="T89" s="8" t="e">
        <f>VLOOKUP($E89,[1]PROD!$L$3:$N$217,3,0)</f>
        <v>#N/A</v>
      </c>
      <c r="U89" s="8" t="e">
        <f>VLOOKUP($E89,[1]PROD!$O$3:$Q$217,3,0)</f>
        <v>#N/A</v>
      </c>
      <c r="V89" s="8" t="e">
        <f>VLOOKUP($E89,[1]PROD!$R$3:$T$217,3,0)</f>
        <v>#N/A</v>
      </c>
      <c r="W89" s="8" t="e">
        <f>(VLOOKUP($E89,'27TB Excel'!$A$3:$B$159,2,0)/1024)</f>
        <v>#N/A</v>
      </c>
      <c r="X89" s="8">
        <f>IF(ISNUMBER(VLOOKUP($E89,Others!$A$2:$B$68,2,0)/1024),(VLOOKUP($E89,Others!$A$2:$B$68,2,0)/1024),0)</f>
        <v>0</v>
      </c>
      <c r="Y89" s="5" t="e">
        <f t="shared" si="4"/>
        <v>#N/A</v>
      </c>
      <c r="Z89" s="5"/>
      <c r="AA89" s="5"/>
      <c r="AB89" s="88"/>
      <c r="AC89" s="5"/>
      <c r="AD89" s="5"/>
      <c r="AE89" s="5"/>
      <c r="AF89" s="74"/>
      <c r="AG89" s="5"/>
    </row>
    <row r="90" spans="1:33" ht="18" hidden="1" customHeight="1" x14ac:dyDescent="0.2">
      <c r="A90" s="1" t="s">
        <v>88</v>
      </c>
      <c r="B90" s="1" t="s">
        <v>190</v>
      </c>
      <c r="C90" s="1" t="s">
        <v>25</v>
      </c>
      <c r="D90" s="2" t="s">
        <v>186</v>
      </c>
      <c r="E90" s="2" t="s">
        <v>191</v>
      </c>
      <c r="F90" s="1" t="s">
        <v>177</v>
      </c>
      <c r="G90" s="1" t="s">
        <v>161</v>
      </c>
      <c r="H90" s="1" t="s">
        <v>28</v>
      </c>
      <c r="I90" s="3" t="s">
        <v>188</v>
      </c>
      <c r="J90" s="57"/>
      <c r="K90" s="75">
        <v>260</v>
      </c>
      <c r="L90" s="57"/>
      <c r="M90" s="75"/>
      <c r="N90" s="75"/>
      <c r="O90" s="75"/>
      <c r="P90" s="75">
        <v>260</v>
      </c>
      <c r="Q90" s="8" t="e">
        <f>VLOOKUP($E90,[1]Sheet1!$A$2:$C$764,3,0)</f>
        <v>#N/A</v>
      </c>
      <c r="R90" s="8">
        <f>IF(ISNA(VLOOKUP($E90,[1]PROD!$F$3:$H$217,3,0)),0,(VLOOKUP($E90,[1]PROD!$F$3:$H$217,3,0)))</f>
        <v>0</v>
      </c>
      <c r="S90" s="8" t="e">
        <f>VLOOKUP($E90,[1]PROD!$I$3:$K$217,3,0)</f>
        <v>#N/A</v>
      </c>
      <c r="T90" s="8" t="e">
        <f>VLOOKUP($E90,[1]PROD!$L$3:$N$217,3,0)</f>
        <v>#N/A</v>
      </c>
      <c r="U90" s="8" t="e">
        <f>VLOOKUP($E90,[1]PROD!$O$3:$Q$217,3,0)</f>
        <v>#N/A</v>
      </c>
      <c r="V90" s="8" t="e">
        <f>VLOOKUP($E90,[1]PROD!$R$3:$T$217,3,0)</f>
        <v>#N/A</v>
      </c>
      <c r="W90" s="8" t="e">
        <f>(VLOOKUP($E90,'27TB Excel'!$A$3:$B$159,2,0)/1024)</f>
        <v>#N/A</v>
      </c>
      <c r="X90" s="8">
        <f>IF(ISNUMBER(VLOOKUP($E90,Others!$A$2:$B$68,2,0)/1024),(VLOOKUP($E90,Others!$A$2:$B$68,2,0)/1024),0)</f>
        <v>0</v>
      </c>
      <c r="Y90" s="5" t="e">
        <f t="shared" si="4"/>
        <v>#N/A</v>
      </c>
      <c r="Z90" s="5"/>
      <c r="AA90" s="5"/>
      <c r="AB90" s="88"/>
      <c r="AC90" s="5"/>
      <c r="AD90" s="5"/>
      <c r="AE90" s="5"/>
      <c r="AF90" s="74"/>
      <c r="AG90" s="5"/>
    </row>
    <row r="91" spans="1:33" ht="18" hidden="1" customHeight="1" x14ac:dyDescent="0.2">
      <c r="A91" s="1" t="s">
        <v>88</v>
      </c>
      <c r="B91" s="1" t="s">
        <v>190</v>
      </c>
      <c r="C91" s="1" t="s">
        <v>25</v>
      </c>
      <c r="D91" s="2" t="s">
        <v>186</v>
      </c>
      <c r="E91" s="2" t="s">
        <v>192</v>
      </c>
      <c r="F91" s="1" t="s">
        <v>177</v>
      </c>
      <c r="G91" s="1" t="s">
        <v>161</v>
      </c>
      <c r="H91" s="1" t="s">
        <v>28</v>
      </c>
      <c r="I91" s="3" t="s">
        <v>188</v>
      </c>
      <c r="J91" s="57"/>
      <c r="K91" s="75">
        <v>260</v>
      </c>
      <c r="L91" s="57"/>
      <c r="M91" s="75"/>
      <c r="N91" s="75"/>
      <c r="O91" s="75"/>
      <c r="P91" s="75">
        <v>260</v>
      </c>
      <c r="Q91" s="8" t="e">
        <f>VLOOKUP($E91,[1]Sheet1!$A$2:$C$764,3,0)</f>
        <v>#N/A</v>
      </c>
      <c r="R91" s="8">
        <f>IF(ISNA(VLOOKUP($E91,[1]PROD!$F$3:$H$217,3,0)),0,(VLOOKUP($E91,[1]PROD!$F$3:$H$217,3,0)))</f>
        <v>0</v>
      </c>
      <c r="S91" s="8" t="e">
        <f>VLOOKUP($E91,[1]PROD!$I$3:$K$217,3,0)</f>
        <v>#N/A</v>
      </c>
      <c r="T91" s="8" t="e">
        <f>VLOOKUP($E91,[1]PROD!$L$3:$N$217,3,0)</f>
        <v>#N/A</v>
      </c>
      <c r="U91" s="8" t="e">
        <f>VLOOKUP($E91,[1]PROD!$O$3:$Q$217,3,0)</f>
        <v>#N/A</v>
      </c>
      <c r="V91" s="8" t="e">
        <f>VLOOKUP($E91,[1]PROD!$R$3:$T$217,3,0)</f>
        <v>#N/A</v>
      </c>
      <c r="W91" s="8" t="e">
        <f>(VLOOKUP($E91,'27TB Excel'!$A$3:$B$159,2,0)/1024)</f>
        <v>#N/A</v>
      </c>
      <c r="X91" s="8">
        <f>IF(ISNUMBER(VLOOKUP($E91,Others!$A$2:$B$68,2,0)/1024),(VLOOKUP($E91,Others!$A$2:$B$68,2,0)/1024),0)</f>
        <v>0</v>
      </c>
      <c r="Y91" s="5" t="e">
        <f t="shared" si="4"/>
        <v>#N/A</v>
      </c>
      <c r="Z91" s="5"/>
      <c r="AA91" s="5"/>
      <c r="AB91" s="88"/>
      <c r="AC91" s="5"/>
      <c r="AD91" s="5"/>
      <c r="AE91" s="5"/>
      <c r="AF91" s="74"/>
      <c r="AG91" s="5"/>
    </row>
    <row r="92" spans="1:33" ht="18" hidden="1" customHeight="1" x14ac:dyDescent="0.2">
      <c r="A92" s="1" t="s">
        <v>10</v>
      </c>
      <c r="B92" s="1" t="s">
        <v>193</v>
      </c>
      <c r="C92" s="1" t="s">
        <v>25</v>
      </c>
      <c r="D92" s="2" t="s">
        <v>186</v>
      </c>
      <c r="E92" s="2" t="s">
        <v>194</v>
      </c>
      <c r="F92" s="1" t="s">
        <v>177</v>
      </c>
      <c r="G92" s="1" t="s">
        <v>161</v>
      </c>
      <c r="H92" s="1" t="s">
        <v>28</v>
      </c>
      <c r="I92" s="3" t="s">
        <v>188</v>
      </c>
      <c r="J92" s="57"/>
      <c r="K92" s="75">
        <v>260</v>
      </c>
      <c r="L92" s="57"/>
      <c r="M92" s="75"/>
      <c r="N92" s="75"/>
      <c r="O92" s="75"/>
      <c r="P92" s="75">
        <v>260</v>
      </c>
      <c r="Q92" s="8" t="e">
        <f>VLOOKUP($E92,[1]Sheet1!$A$2:$C$764,3,0)</f>
        <v>#N/A</v>
      </c>
      <c r="R92" s="8">
        <f>IF(ISNA(VLOOKUP($E92,[1]PROD!$F$3:$H$217,3,0)),0,(VLOOKUP($E92,[1]PROD!$F$3:$H$217,3,0)))</f>
        <v>0</v>
      </c>
      <c r="S92" s="8" t="e">
        <f>VLOOKUP($E92,[1]PROD!$I$3:$K$217,3,0)</f>
        <v>#N/A</v>
      </c>
      <c r="T92" s="8" t="e">
        <f>VLOOKUP($E92,[1]PROD!$L$3:$N$217,3,0)</f>
        <v>#N/A</v>
      </c>
      <c r="U92" s="8" t="e">
        <f>VLOOKUP($E92,[1]PROD!$O$3:$Q$217,3,0)</f>
        <v>#N/A</v>
      </c>
      <c r="V92" s="8" t="e">
        <f>VLOOKUP($E92,[1]PROD!$R$3:$T$217,3,0)</f>
        <v>#N/A</v>
      </c>
      <c r="W92" s="8" t="e">
        <f>(VLOOKUP($E92,'27TB Excel'!$A$3:$B$159,2,0)/1024)</f>
        <v>#N/A</v>
      </c>
      <c r="X92" s="8">
        <f>IF(ISNUMBER(VLOOKUP($E92,Others!$A$2:$B$68,2,0)/1024),(VLOOKUP($E92,Others!$A$2:$B$68,2,0)/1024),0)</f>
        <v>0</v>
      </c>
      <c r="Y92" s="5" t="e">
        <f t="shared" si="4"/>
        <v>#N/A</v>
      </c>
      <c r="Z92" s="5"/>
      <c r="AA92" s="5"/>
      <c r="AB92" s="88"/>
      <c r="AC92" s="5"/>
      <c r="AD92" s="5"/>
      <c r="AE92" s="5"/>
      <c r="AF92" s="74"/>
      <c r="AG92" s="5"/>
    </row>
    <row r="93" spans="1:33" ht="18" hidden="1" customHeight="1" x14ac:dyDescent="0.2">
      <c r="A93" s="1" t="s">
        <v>10</v>
      </c>
      <c r="B93" s="1" t="s">
        <v>193</v>
      </c>
      <c r="C93" s="1" t="s">
        <v>25</v>
      </c>
      <c r="D93" s="2" t="s">
        <v>186</v>
      </c>
      <c r="E93" s="2" t="s">
        <v>195</v>
      </c>
      <c r="F93" s="1" t="s">
        <v>177</v>
      </c>
      <c r="G93" s="1" t="s">
        <v>161</v>
      </c>
      <c r="H93" s="1" t="s">
        <v>28</v>
      </c>
      <c r="I93" s="3" t="s">
        <v>188</v>
      </c>
      <c r="J93" s="57"/>
      <c r="K93" s="75">
        <v>260</v>
      </c>
      <c r="L93" s="57"/>
      <c r="M93" s="75"/>
      <c r="N93" s="75"/>
      <c r="O93" s="75"/>
      <c r="P93" s="75">
        <v>260</v>
      </c>
      <c r="Q93" s="8" t="e">
        <f>VLOOKUP($E93,[1]Sheet1!$A$2:$C$764,3,0)</f>
        <v>#N/A</v>
      </c>
      <c r="R93" s="8">
        <f>IF(ISNA(VLOOKUP($E93,[1]PROD!$F$3:$H$217,3,0)),0,(VLOOKUP($E93,[1]PROD!$F$3:$H$217,3,0)))</f>
        <v>0</v>
      </c>
      <c r="S93" s="8" t="e">
        <f>VLOOKUP($E93,[1]PROD!$I$3:$K$217,3,0)</f>
        <v>#N/A</v>
      </c>
      <c r="T93" s="8" t="e">
        <f>VLOOKUP($E93,[1]PROD!$L$3:$N$217,3,0)</f>
        <v>#N/A</v>
      </c>
      <c r="U93" s="8" t="e">
        <f>VLOOKUP($E93,[1]PROD!$O$3:$Q$217,3,0)</f>
        <v>#N/A</v>
      </c>
      <c r="V93" s="8" t="e">
        <f>VLOOKUP($E93,[1]PROD!$R$3:$T$217,3,0)</f>
        <v>#N/A</v>
      </c>
      <c r="W93" s="8" t="e">
        <f>(VLOOKUP($E93,'27TB Excel'!$A$3:$B$159,2,0)/1024)</f>
        <v>#N/A</v>
      </c>
      <c r="X93" s="8">
        <f>IF(ISNUMBER(VLOOKUP($E93,Others!$A$2:$B$68,2,0)/1024),(VLOOKUP($E93,Others!$A$2:$B$68,2,0)/1024),0)</f>
        <v>0</v>
      </c>
      <c r="Y93" s="5" t="e">
        <f t="shared" si="4"/>
        <v>#N/A</v>
      </c>
      <c r="Z93" s="5"/>
      <c r="AA93" s="5"/>
      <c r="AB93" s="88"/>
      <c r="AC93" s="5"/>
      <c r="AD93" s="5"/>
      <c r="AE93" s="5"/>
      <c r="AF93" s="74"/>
      <c r="AG93" s="5"/>
    </row>
    <row r="94" spans="1:33" ht="18" hidden="1" customHeight="1" x14ac:dyDescent="0.2">
      <c r="A94" s="1" t="s">
        <v>10</v>
      </c>
      <c r="B94" s="1" t="s">
        <v>193</v>
      </c>
      <c r="C94" s="1" t="s">
        <v>25</v>
      </c>
      <c r="D94" s="2" t="s">
        <v>186</v>
      </c>
      <c r="E94" s="2" t="s">
        <v>196</v>
      </c>
      <c r="F94" s="1" t="s">
        <v>177</v>
      </c>
      <c r="G94" s="1" t="s">
        <v>161</v>
      </c>
      <c r="H94" s="1" t="s">
        <v>56</v>
      </c>
      <c r="I94" s="3" t="s">
        <v>188</v>
      </c>
      <c r="J94" s="57"/>
      <c r="K94" s="75">
        <v>260</v>
      </c>
      <c r="L94" s="57"/>
      <c r="M94" s="75"/>
      <c r="N94" s="75"/>
      <c r="O94" s="75"/>
      <c r="P94" s="75">
        <v>260</v>
      </c>
      <c r="Q94" s="8" t="e">
        <f>VLOOKUP($E94,[1]Sheet1!$A$2:$C$764,3,0)</f>
        <v>#N/A</v>
      </c>
      <c r="R94" s="8">
        <f>IF(ISNA(VLOOKUP($E94,[1]PROD!$F$3:$H$217,3,0)),0,(VLOOKUP($E94,[1]PROD!$F$3:$H$217,3,0)))</f>
        <v>0</v>
      </c>
      <c r="S94" s="8" t="e">
        <f>VLOOKUP($E94,[1]PROD!$I$3:$K$217,3,0)</f>
        <v>#N/A</v>
      </c>
      <c r="T94" s="8" t="e">
        <f>VLOOKUP($E94,[1]PROD!$L$3:$N$217,3,0)</f>
        <v>#N/A</v>
      </c>
      <c r="U94" s="8" t="e">
        <f>VLOOKUP($E94,[1]PROD!$O$3:$Q$217,3,0)</f>
        <v>#N/A</v>
      </c>
      <c r="V94" s="8" t="e">
        <f>VLOOKUP($E94,[1]PROD!$R$3:$T$217,3,0)</f>
        <v>#N/A</v>
      </c>
      <c r="W94" s="8" t="e">
        <f>(VLOOKUP($E94,'27TB Excel'!$A$3:$B$159,2,0)/1024)</f>
        <v>#N/A</v>
      </c>
      <c r="X94" s="8">
        <f>IF(ISNUMBER(VLOOKUP($E94,Others!$A$2:$B$68,2,0)/1024),(VLOOKUP($E94,Others!$A$2:$B$68,2,0)/1024),0)</f>
        <v>0</v>
      </c>
      <c r="Y94" s="5" t="e">
        <f t="shared" si="4"/>
        <v>#N/A</v>
      </c>
      <c r="Z94" s="5"/>
      <c r="AA94" s="5"/>
      <c r="AB94" s="88"/>
      <c r="AC94" s="5"/>
      <c r="AD94" s="5"/>
      <c r="AE94" s="5"/>
      <c r="AF94" s="74"/>
      <c r="AG94" s="5"/>
    </row>
    <row r="95" spans="1:33" ht="18" hidden="1" customHeight="1" x14ac:dyDescent="0.2">
      <c r="A95" s="1" t="s">
        <v>10</v>
      </c>
      <c r="B95" s="1" t="s">
        <v>193</v>
      </c>
      <c r="C95" s="1" t="s">
        <v>25</v>
      </c>
      <c r="D95" s="2" t="s">
        <v>186</v>
      </c>
      <c r="E95" s="2" t="s">
        <v>197</v>
      </c>
      <c r="F95" s="1" t="s">
        <v>177</v>
      </c>
      <c r="G95" s="1" t="s">
        <v>161</v>
      </c>
      <c r="H95" s="1" t="s">
        <v>56</v>
      </c>
      <c r="I95" s="3" t="s">
        <v>188</v>
      </c>
      <c r="J95" s="57"/>
      <c r="K95" s="75">
        <v>260</v>
      </c>
      <c r="L95" s="57"/>
      <c r="M95" s="75"/>
      <c r="N95" s="75"/>
      <c r="O95" s="75"/>
      <c r="P95" s="75">
        <v>260</v>
      </c>
      <c r="Q95" s="8" t="e">
        <f>VLOOKUP($E95,[1]Sheet1!$A$2:$C$764,3,0)</f>
        <v>#N/A</v>
      </c>
      <c r="R95" s="8">
        <f>IF(ISNA(VLOOKUP($E95,[1]PROD!$F$3:$H$217,3,0)),0,(VLOOKUP($E95,[1]PROD!$F$3:$H$217,3,0)))</f>
        <v>0</v>
      </c>
      <c r="S95" s="8" t="e">
        <f>VLOOKUP($E95,[1]PROD!$I$3:$K$217,3,0)</f>
        <v>#N/A</v>
      </c>
      <c r="T95" s="8" t="e">
        <f>VLOOKUP($E95,[1]PROD!$L$3:$N$217,3,0)</f>
        <v>#N/A</v>
      </c>
      <c r="U95" s="8" t="e">
        <f>VLOOKUP($E95,[1]PROD!$O$3:$Q$217,3,0)</f>
        <v>#N/A</v>
      </c>
      <c r="V95" s="8" t="e">
        <f>VLOOKUP($E95,[1]PROD!$R$3:$T$217,3,0)</f>
        <v>#N/A</v>
      </c>
      <c r="W95" s="8" t="e">
        <f>(VLOOKUP($E95,'27TB Excel'!$A$3:$B$159,2,0)/1024)</f>
        <v>#N/A</v>
      </c>
      <c r="X95" s="8">
        <f>IF(ISNUMBER(VLOOKUP($E95,Others!$A$2:$B$68,2,0)/1024),(VLOOKUP($E95,Others!$A$2:$B$68,2,0)/1024),0)</f>
        <v>0</v>
      </c>
      <c r="Y95" s="5" t="e">
        <f t="shared" si="4"/>
        <v>#N/A</v>
      </c>
      <c r="Z95" s="5"/>
      <c r="AA95" s="5"/>
      <c r="AB95" s="88"/>
      <c r="AC95" s="5"/>
      <c r="AD95" s="5"/>
      <c r="AE95" s="5"/>
      <c r="AF95" s="74"/>
      <c r="AG95" s="5"/>
    </row>
    <row r="96" spans="1:33" ht="18" hidden="1" customHeight="1" x14ac:dyDescent="0.2">
      <c r="A96" s="1" t="s">
        <v>88</v>
      </c>
      <c r="B96" s="1" t="s">
        <v>198</v>
      </c>
      <c r="C96" s="1" t="s">
        <v>25</v>
      </c>
      <c r="D96" s="2" t="s">
        <v>186</v>
      </c>
      <c r="E96" s="2" t="s">
        <v>199</v>
      </c>
      <c r="F96" s="1" t="s">
        <v>177</v>
      </c>
      <c r="G96" s="1" t="s">
        <v>161</v>
      </c>
      <c r="H96" s="1" t="s">
        <v>28</v>
      </c>
      <c r="I96" s="3" t="s">
        <v>188</v>
      </c>
      <c r="J96" s="57"/>
      <c r="K96" s="75">
        <v>260</v>
      </c>
      <c r="L96" s="57"/>
      <c r="M96" s="75"/>
      <c r="N96" s="75"/>
      <c r="O96" s="75"/>
      <c r="P96" s="75">
        <v>260</v>
      </c>
      <c r="Q96" s="8" t="e">
        <f>VLOOKUP($E96,[1]Sheet1!$A$2:$C$764,3,0)</f>
        <v>#N/A</v>
      </c>
      <c r="R96" s="8">
        <f>IF(ISNA(VLOOKUP($E96,[1]PROD!$F$3:$H$217,3,0)),0,(VLOOKUP($E96,[1]PROD!$F$3:$H$217,3,0)))</f>
        <v>0</v>
      </c>
      <c r="S96" s="8" t="e">
        <f>VLOOKUP($E96,[1]PROD!$I$3:$K$217,3,0)</f>
        <v>#N/A</v>
      </c>
      <c r="T96" s="8" t="e">
        <f>VLOOKUP($E96,[1]PROD!$L$3:$N$217,3,0)</f>
        <v>#N/A</v>
      </c>
      <c r="U96" s="8" t="e">
        <f>VLOOKUP($E96,[1]PROD!$O$3:$Q$217,3,0)</f>
        <v>#N/A</v>
      </c>
      <c r="V96" s="8" t="e">
        <f>VLOOKUP($E96,[1]PROD!$R$3:$T$217,3,0)</f>
        <v>#N/A</v>
      </c>
      <c r="W96" s="8" t="e">
        <f>(VLOOKUP($E96,'27TB Excel'!$A$3:$B$159,2,0)/1024)</f>
        <v>#N/A</v>
      </c>
      <c r="X96" s="8">
        <f>IF(ISNUMBER(VLOOKUP($E96,Others!$A$2:$B$68,2,0)/1024),(VLOOKUP($E96,Others!$A$2:$B$68,2,0)/1024),0)</f>
        <v>0</v>
      </c>
      <c r="Y96" s="5" t="e">
        <f t="shared" si="4"/>
        <v>#N/A</v>
      </c>
      <c r="Z96" s="5"/>
      <c r="AA96" s="5"/>
      <c r="AB96" s="88"/>
      <c r="AC96" s="5"/>
      <c r="AD96" s="5"/>
      <c r="AE96" s="5"/>
      <c r="AF96" s="74"/>
      <c r="AG96" s="5"/>
    </row>
    <row r="97" spans="1:33" ht="18" hidden="1" customHeight="1" x14ac:dyDescent="0.2">
      <c r="A97" s="1" t="s">
        <v>88</v>
      </c>
      <c r="B97" s="1" t="s">
        <v>198</v>
      </c>
      <c r="C97" s="1" t="s">
        <v>25</v>
      </c>
      <c r="D97" s="2" t="s">
        <v>186</v>
      </c>
      <c r="E97" s="2" t="s">
        <v>200</v>
      </c>
      <c r="F97" s="1" t="s">
        <v>177</v>
      </c>
      <c r="G97" s="1" t="s">
        <v>161</v>
      </c>
      <c r="H97" s="1" t="s">
        <v>28</v>
      </c>
      <c r="I97" s="3" t="s">
        <v>188</v>
      </c>
      <c r="J97" s="57"/>
      <c r="K97" s="75">
        <v>260</v>
      </c>
      <c r="L97" s="57"/>
      <c r="M97" s="75"/>
      <c r="N97" s="75"/>
      <c r="O97" s="75"/>
      <c r="P97" s="75">
        <v>260</v>
      </c>
      <c r="Q97" s="8" t="e">
        <f>VLOOKUP($E97,[1]Sheet1!$A$2:$C$764,3,0)</f>
        <v>#N/A</v>
      </c>
      <c r="R97" s="8">
        <f>IF(ISNA(VLOOKUP($E97,[1]PROD!$F$3:$H$217,3,0)),0,(VLOOKUP($E97,[1]PROD!$F$3:$H$217,3,0)))</f>
        <v>0</v>
      </c>
      <c r="S97" s="8" t="e">
        <f>VLOOKUP($E97,[1]PROD!$I$3:$K$217,3,0)</f>
        <v>#N/A</v>
      </c>
      <c r="T97" s="8" t="e">
        <f>VLOOKUP($E97,[1]PROD!$L$3:$N$217,3,0)</f>
        <v>#N/A</v>
      </c>
      <c r="U97" s="8" t="e">
        <f>VLOOKUP($E97,[1]PROD!$O$3:$Q$217,3,0)</f>
        <v>#N/A</v>
      </c>
      <c r="V97" s="8" t="e">
        <f>VLOOKUP($E97,[1]PROD!$R$3:$T$217,3,0)</f>
        <v>#N/A</v>
      </c>
      <c r="W97" s="8" t="e">
        <f>(VLOOKUP($E97,'27TB Excel'!$A$3:$B$159,2,0)/1024)</f>
        <v>#N/A</v>
      </c>
      <c r="X97" s="8">
        <f>IF(ISNUMBER(VLOOKUP($E97,Others!$A$2:$B$68,2,0)/1024),(VLOOKUP($E97,Others!$A$2:$B$68,2,0)/1024),0)</f>
        <v>0</v>
      </c>
      <c r="Y97" s="5" t="e">
        <f t="shared" si="4"/>
        <v>#N/A</v>
      </c>
      <c r="Z97" s="5"/>
      <c r="AA97" s="5"/>
      <c r="AB97" s="88"/>
      <c r="AC97" s="5"/>
      <c r="AD97" s="5"/>
      <c r="AE97" s="5"/>
      <c r="AF97" s="74"/>
      <c r="AG97" s="5"/>
    </row>
    <row r="98" spans="1:33" ht="18" hidden="1" customHeight="1" x14ac:dyDescent="0.2">
      <c r="A98" s="1" t="s">
        <v>88</v>
      </c>
      <c r="B98" s="1" t="s">
        <v>198</v>
      </c>
      <c r="C98" s="1" t="s">
        <v>25</v>
      </c>
      <c r="D98" s="2" t="s">
        <v>186</v>
      </c>
      <c r="E98" s="2" t="s">
        <v>201</v>
      </c>
      <c r="F98" s="1" t="s">
        <v>177</v>
      </c>
      <c r="G98" s="1" t="s">
        <v>161</v>
      </c>
      <c r="H98" s="1" t="s">
        <v>56</v>
      </c>
      <c r="I98" s="3" t="s">
        <v>188</v>
      </c>
      <c r="J98" s="57"/>
      <c r="K98" s="75">
        <v>260</v>
      </c>
      <c r="L98" s="57"/>
      <c r="M98" s="75"/>
      <c r="N98" s="75"/>
      <c r="O98" s="75"/>
      <c r="P98" s="75">
        <v>260</v>
      </c>
      <c r="Q98" s="8" t="e">
        <f>VLOOKUP($E98,[1]Sheet1!$A$2:$C$764,3,0)</f>
        <v>#N/A</v>
      </c>
      <c r="R98" s="8">
        <f>IF(ISNA(VLOOKUP($E98,[1]PROD!$F$3:$H$217,3,0)),0,(VLOOKUP($E98,[1]PROD!$F$3:$H$217,3,0)))</f>
        <v>0</v>
      </c>
      <c r="S98" s="8" t="e">
        <f>VLOOKUP($E98,[1]PROD!$I$3:$K$217,3,0)</f>
        <v>#N/A</v>
      </c>
      <c r="T98" s="8" t="e">
        <f>VLOOKUP($E98,[1]PROD!$L$3:$N$217,3,0)</f>
        <v>#N/A</v>
      </c>
      <c r="U98" s="8" t="e">
        <f>VLOOKUP($E98,[1]PROD!$O$3:$Q$217,3,0)</f>
        <v>#N/A</v>
      </c>
      <c r="V98" s="8" t="e">
        <f>VLOOKUP($E98,[1]PROD!$R$3:$T$217,3,0)</f>
        <v>#N/A</v>
      </c>
      <c r="W98" s="8" t="e">
        <f>(VLOOKUP($E98,'27TB Excel'!$A$3:$B$159,2,0)/1024)</f>
        <v>#N/A</v>
      </c>
      <c r="X98" s="8">
        <f>IF(ISNUMBER(VLOOKUP($E98,Others!$A$2:$B$68,2,0)/1024),(VLOOKUP($E98,Others!$A$2:$B$68,2,0)/1024),0)</f>
        <v>0</v>
      </c>
      <c r="Y98" s="5" t="e">
        <f t="shared" si="4"/>
        <v>#N/A</v>
      </c>
      <c r="Z98" s="5"/>
      <c r="AA98" s="5"/>
      <c r="AB98" s="88"/>
      <c r="AC98" s="5"/>
      <c r="AD98" s="5"/>
      <c r="AE98" s="5"/>
      <c r="AF98" s="74"/>
      <c r="AG98" s="5"/>
    </row>
    <row r="99" spans="1:33" ht="18" hidden="1" customHeight="1" x14ac:dyDescent="0.2">
      <c r="A99" s="1" t="s">
        <v>88</v>
      </c>
      <c r="B99" s="1" t="s">
        <v>198</v>
      </c>
      <c r="C99" s="1" t="s">
        <v>25</v>
      </c>
      <c r="D99" s="2" t="s">
        <v>186</v>
      </c>
      <c r="E99" s="2" t="s">
        <v>202</v>
      </c>
      <c r="F99" s="1" t="s">
        <v>177</v>
      </c>
      <c r="G99" s="1" t="s">
        <v>161</v>
      </c>
      <c r="H99" s="1" t="s">
        <v>56</v>
      </c>
      <c r="I99" s="3" t="s">
        <v>188</v>
      </c>
      <c r="J99" s="57"/>
      <c r="K99" s="75">
        <v>260</v>
      </c>
      <c r="L99" s="57"/>
      <c r="M99" s="75"/>
      <c r="N99" s="75"/>
      <c r="O99" s="75"/>
      <c r="P99" s="75">
        <v>260</v>
      </c>
      <c r="Q99" s="8" t="e">
        <f>VLOOKUP($E99,[1]Sheet1!$A$2:$C$764,3,0)</f>
        <v>#N/A</v>
      </c>
      <c r="R99" s="8">
        <f>IF(ISNA(VLOOKUP($E99,[1]PROD!$F$3:$H$217,3,0)),0,(VLOOKUP($E99,[1]PROD!$F$3:$H$217,3,0)))</f>
        <v>0</v>
      </c>
      <c r="S99" s="8" t="e">
        <f>VLOOKUP($E99,[1]PROD!$I$3:$K$217,3,0)</f>
        <v>#N/A</v>
      </c>
      <c r="T99" s="8" t="e">
        <f>VLOOKUP($E99,[1]PROD!$L$3:$N$217,3,0)</f>
        <v>#N/A</v>
      </c>
      <c r="U99" s="8" t="e">
        <f>VLOOKUP($E99,[1]PROD!$O$3:$Q$217,3,0)</f>
        <v>#N/A</v>
      </c>
      <c r="V99" s="8" t="e">
        <f>VLOOKUP($E99,[1]PROD!$R$3:$T$217,3,0)</f>
        <v>#N/A</v>
      </c>
      <c r="W99" s="8" t="e">
        <f>(VLOOKUP($E99,'27TB Excel'!$A$3:$B$159,2,0)/1024)</f>
        <v>#N/A</v>
      </c>
      <c r="X99" s="8">
        <f>IF(ISNUMBER(VLOOKUP($E99,Others!$A$2:$B$68,2,0)/1024),(VLOOKUP($E99,Others!$A$2:$B$68,2,0)/1024),0)</f>
        <v>0</v>
      </c>
      <c r="Y99" s="5" t="e">
        <f t="shared" si="4"/>
        <v>#N/A</v>
      </c>
      <c r="Z99" s="5"/>
      <c r="AA99" s="5"/>
      <c r="AB99" s="88"/>
      <c r="AC99" s="5"/>
      <c r="AD99" s="5"/>
      <c r="AE99" s="5"/>
      <c r="AF99" s="74"/>
      <c r="AG99" s="5"/>
    </row>
    <row r="100" spans="1:33" ht="18" hidden="1" customHeight="1" x14ac:dyDescent="0.2">
      <c r="A100" s="1" t="s">
        <v>88</v>
      </c>
      <c r="B100" s="1" t="s">
        <v>203</v>
      </c>
      <c r="C100" s="1" t="s">
        <v>25</v>
      </c>
      <c r="D100" s="2" t="s">
        <v>13</v>
      </c>
      <c r="E100" s="2" t="s">
        <v>204</v>
      </c>
      <c r="F100" s="1" t="s">
        <v>160</v>
      </c>
      <c r="G100" s="1" t="s">
        <v>161</v>
      </c>
      <c r="H100" s="1" t="s">
        <v>28</v>
      </c>
      <c r="I100" s="3"/>
      <c r="J100" s="45"/>
      <c r="K100" s="75">
        <v>80</v>
      </c>
      <c r="L100" s="57"/>
      <c r="M100" s="75">
        <v>60</v>
      </c>
      <c r="N100" s="75"/>
      <c r="O100" s="75"/>
      <c r="P100" s="75">
        <v>140</v>
      </c>
      <c r="Q100" s="8">
        <f>VLOOKUP($E100,[1]Sheet1!$A$2:$C$764,3,0)</f>
        <v>269.734375</v>
      </c>
      <c r="R100" s="8">
        <f>IF(ISNA(VLOOKUP($E100,[1]PROD!$F$3:$H$217,3,0)),0,(VLOOKUP($E100,[1]PROD!$F$3:$H$217,3,0)))</f>
        <v>0</v>
      </c>
      <c r="S100" s="8" t="e">
        <f>VLOOKUP($E100,[1]PROD!$I$3:$K$217,3,0)</f>
        <v>#N/A</v>
      </c>
      <c r="T100" s="8" t="e">
        <f>VLOOKUP($E100,[1]PROD!$L$3:$N$217,3,0)</f>
        <v>#N/A</v>
      </c>
      <c r="U100" s="8" t="e">
        <f>VLOOKUP($E100,[1]PROD!$O$3:$Q$217,3,0)</f>
        <v>#N/A</v>
      </c>
      <c r="V100" s="8" t="e">
        <f>VLOOKUP($E100,[1]PROD!$R$3:$T$217,3,0)</f>
        <v>#N/A</v>
      </c>
      <c r="W100" s="8">
        <f>(VLOOKUP($E100,'27TB Excel'!$A$3:$B$159,2,0)/1024)</f>
        <v>269.734375</v>
      </c>
      <c r="X100" s="8">
        <f>IF(ISNUMBER(VLOOKUP($E100,Others!$A$2:$B$68,2,0)/1024),(VLOOKUP($E100,Others!$A$2:$B$68,2,0)/1024),0)</f>
        <v>0</v>
      </c>
      <c r="Y100" s="5">
        <f t="shared" si="4"/>
        <v>0</v>
      </c>
      <c r="Z100" s="5"/>
      <c r="AA100" s="5"/>
      <c r="AB100" s="88"/>
      <c r="AC100" s="5"/>
      <c r="AD100" s="5"/>
      <c r="AE100" s="5"/>
      <c r="AF100" s="74"/>
      <c r="AG100" s="5"/>
    </row>
    <row r="101" spans="1:33" ht="21.75" customHeight="1" x14ac:dyDescent="0.2">
      <c r="A101" s="1" t="s">
        <v>88</v>
      </c>
      <c r="B101" s="1" t="s">
        <v>206</v>
      </c>
      <c r="C101" s="1" t="s">
        <v>25</v>
      </c>
      <c r="D101" s="2" t="s">
        <v>13</v>
      </c>
      <c r="E101" s="78" t="s">
        <v>208</v>
      </c>
      <c r="F101" s="1" t="s">
        <v>160</v>
      </c>
      <c r="G101" s="1" t="s">
        <v>161</v>
      </c>
      <c r="H101" s="1" t="s">
        <v>56</v>
      </c>
      <c r="I101" s="4">
        <v>41609</v>
      </c>
      <c r="J101" s="6"/>
      <c r="K101" s="75">
        <v>100</v>
      </c>
      <c r="L101" s="57"/>
      <c r="M101" s="75">
        <v>30</v>
      </c>
      <c r="N101" s="75"/>
      <c r="O101" s="75"/>
      <c r="P101" s="75">
        <v>130</v>
      </c>
      <c r="Q101" s="8">
        <f>VLOOKUP($E101,[1]Sheet1!$A$2:$C$764,3,0)</f>
        <v>404.6015625</v>
      </c>
      <c r="R101" s="8">
        <f>IF(ISNA(VLOOKUP($E101,[1]PROD!$F$3:$H$217,3,0)),0,(VLOOKUP($E101,[1]PROD!$F$3:$H$217,3,0)))</f>
        <v>0</v>
      </c>
      <c r="S101" s="8" t="e">
        <f>VLOOKUP($E101,[1]PROD!$I$3:$K$217,3,0)</f>
        <v>#N/A</v>
      </c>
      <c r="T101" s="8" t="e">
        <f>VLOOKUP($E101,[1]PROD!$L$3:$N$217,3,0)</f>
        <v>#N/A</v>
      </c>
      <c r="U101" s="8" t="e">
        <f>VLOOKUP($E101,[1]PROD!$O$3:$Q$217,3,0)</f>
        <v>#N/A</v>
      </c>
      <c r="V101" s="8" t="e">
        <f>VLOOKUP($E101,[1]PROD!$R$3:$T$217,3,0)</f>
        <v>#N/A</v>
      </c>
      <c r="W101" s="8">
        <f>(VLOOKUP($E101,'27TB Excel'!$A$3:$B$159,2,0)/1024)</f>
        <v>404.6015625</v>
      </c>
      <c r="X101" s="8">
        <f>IF(ISNUMBER(VLOOKUP($E101,Others!$A$2:$B$68,2,0)/1024),(VLOOKUP($E101,Others!$A$2:$B$68,2,0)/1024),0)</f>
        <v>404.6015625</v>
      </c>
      <c r="Y101" s="5">
        <f t="shared" si="4"/>
        <v>0</v>
      </c>
      <c r="Z101" s="5" t="s">
        <v>549</v>
      </c>
      <c r="AA101" s="89" t="s">
        <v>1</v>
      </c>
      <c r="AB101" s="88">
        <v>17695788</v>
      </c>
      <c r="AC101" s="74">
        <v>41616</v>
      </c>
      <c r="AD101" s="89" t="s">
        <v>1</v>
      </c>
      <c r="AE101" s="89" t="s">
        <v>559</v>
      </c>
      <c r="AF101" s="74">
        <v>41651</v>
      </c>
      <c r="AG101" s="87" t="s">
        <v>564</v>
      </c>
    </row>
    <row r="102" spans="1:33" ht="18" hidden="1" customHeight="1" x14ac:dyDescent="0.2">
      <c r="A102" s="1" t="s">
        <v>88</v>
      </c>
      <c r="B102" s="1" t="s">
        <v>206</v>
      </c>
      <c r="C102" s="1" t="s">
        <v>25</v>
      </c>
      <c r="D102" s="2" t="s">
        <v>13</v>
      </c>
      <c r="E102" s="2" t="s">
        <v>207</v>
      </c>
      <c r="F102" s="1" t="s">
        <v>160</v>
      </c>
      <c r="G102" s="1" t="s">
        <v>161</v>
      </c>
      <c r="H102" s="1" t="s">
        <v>28</v>
      </c>
      <c r="I102" s="3"/>
      <c r="J102" s="45"/>
      <c r="K102" s="75">
        <v>200</v>
      </c>
      <c r="L102" s="57"/>
      <c r="M102" s="75">
        <v>90</v>
      </c>
      <c r="N102" s="75"/>
      <c r="O102" s="75"/>
      <c r="P102" s="75">
        <v>290</v>
      </c>
      <c r="Q102" s="8">
        <f>VLOOKUP($E102,[1]Sheet1!$A$2:$C$764,3,0)</f>
        <v>404.6015625</v>
      </c>
      <c r="R102" s="8">
        <f>IF(ISNA(VLOOKUP($E102,[1]PROD!$F$3:$H$217,3,0)),0,(VLOOKUP($E102,[1]PROD!$F$3:$H$217,3,0)))</f>
        <v>0</v>
      </c>
      <c r="S102" s="8" t="e">
        <f>VLOOKUP($E102,[1]PROD!$I$3:$K$217,3,0)</f>
        <v>#N/A</v>
      </c>
      <c r="T102" s="8" t="e">
        <f>VLOOKUP($E102,[1]PROD!$L$3:$N$217,3,0)</f>
        <v>#N/A</v>
      </c>
      <c r="U102" s="8" t="e">
        <f>VLOOKUP($E102,[1]PROD!$O$3:$Q$217,3,0)</f>
        <v>#N/A</v>
      </c>
      <c r="V102" s="8" t="e">
        <f>VLOOKUP($E102,[1]PROD!$R$3:$T$217,3,0)</f>
        <v>#N/A</v>
      </c>
      <c r="W102" s="8">
        <f>(VLOOKUP($E102,'27TB Excel'!$A$3:$B$159,2,0)/1024)</f>
        <v>404.6015625</v>
      </c>
      <c r="X102" s="8">
        <f>IF(ISNUMBER(VLOOKUP($E102,Others!$A$2:$B$68,2,0)/1024),(VLOOKUP($E102,Others!$A$2:$B$68,2,0)/1024),0)</f>
        <v>0</v>
      </c>
      <c r="Y102" s="5">
        <f t="shared" si="4"/>
        <v>0</v>
      </c>
      <c r="Z102" s="5"/>
      <c r="AA102" s="5"/>
      <c r="AB102" s="88"/>
      <c r="AC102" s="5"/>
      <c r="AD102" s="5"/>
      <c r="AE102" s="5"/>
      <c r="AF102" s="74"/>
      <c r="AG102" s="5"/>
    </row>
    <row r="103" spans="1:33" ht="21.75" customHeight="1" x14ac:dyDescent="0.2">
      <c r="A103" s="1" t="s">
        <v>88</v>
      </c>
      <c r="B103" s="1" t="s">
        <v>169</v>
      </c>
      <c r="C103" s="1" t="s">
        <v>53</v>
      </c>
      <c r="D103" s="2" t="s">
        <v>13</v>
      </c>
      <c r="E103" s="78" t="s">
        <v>213</v>
      </c>
      <c r="F103" s="1" t="s">
        <v>160</v>
      </c>
      <c r="G103" s="1" t="s">
        <v>161</v>
      </c>
      <c r="H103" s="1" t="s">
        <v>56</v>
      </c>
      <c r="I103" s="4">
        <v>41616</v>
      </c>
      <c r="J103" s="6"/>
      <c r="K103" s="75"/>
      <c r="L103" s="45"/>
      <c r="M103" s="75"/>
      <c r="N103" s="75"/>
      <c r="O103" s="75"/>
      <c r="P103" s="75"/>
      <c r="Q103" s="8">
        <f>VLOOKUP($E103,[1]Sheet1!$A$2:$C$764,3,0)</f>
        <v>269.734375</v>
      </c>
      <c r="R103" s="8">
        <f>IF(ISNA(VLOOKUP($E103,[1]PROD!$F$3:$H$217,3,0)),0,(VLOOKUP($E103,[1]PROD!$F$3:$H$217,3,0)))</f>
        <v>0</v>
      </c>
      <c r="S103" s="8" t="e">
        <f>VLOOKUP($E103,[1]PROD!$I$3:$K$217,3,0)</f>
        <v>#N/A</v>
      </c>
      <c r="T103" s="8" t="e">
        <f>VLOOKUP($E103,[1]PROD!$L$3:$N$217,3,0)</f>
        <v>#N/A</v>
      </c>
      <c r="U103" s="8" t="e">
        <f>VLOOKUP($E103,[1]PROD!$O$3:$Q$217,3,0)</f>
        <v>#N/A</v>
      </c>
      <c r="V103" s="8" t="e">
        <f>VLOOKUP($E103,[1]PROD!$R$3:$T$217,3,0)</f>
        <v>#N/A</v>
      </c>
      <c r="W103" s="8">
        <f>(VLOOKUP($E103,'27TB Excel'!$A$3:$B$159,2,0)/1024)</f>
        <v>269.734375</v>
      </c>
      <c r="X103" s="8">
        <f>IF(ISNUMBER(VLOOKUP($E103,Others!$A$2:$B$68,2,0)/1024),(VLOOKUP($E103,Others!$A$2:$B$68,2,0)/1024),0)</f>
        <v>269.734375</v>
      </c>
      <c r="Y103" s="5">
        <f t="shared" si="4"/>
        <v>0</v>
      </c>
      <c r="Z103" s="5" t="s">
        <v>549</v>
      </c>
      <c r="AA103" s="89" t="s">
        <v>1</v>
      </c>
      <c r="AB103" s="88">
        <v>17695788</v>
      </c>
      <c r="AC103" s="74">
        <v>41616</v>
      </c>
      <c r="AD103" s="89" t="s">
        <v>1</v>
      </c>
      <c r="AE103" s="89" t="s">
        <v>559</v>
      </c>
      <c r="AF103" s="74">
        <v>41651</v>
      </c>
      <c r="AG103" s="87" t="s">
        <v>564</v>
      </c>
    </row>
    <row r="104" spans="1:33" ht="18" hidden="1" customHeight="1" x14ac:dyDescent="0.2">
      <c r="A104" s="1" t="s">
        <v>88</v>
      </c>
      <c r="B104" s="1" t="s">
        <v>209</v>
      </c>
      <c r="C104" s="1" t="s">
        <v>25</v>
      </c>
      <c r="D104" s="2" t="s">
        <v>13</v>
      </c>
      <c r="E104" s="2" t="s">
        <v>210</v>
      </c>
      <c r="F104" s="1" t="s">
        <v>160</v>
      </c>
      <c r="G104" s="1" t="s">
        <v>161</v>
      </c>
      <c r="H104" s="1" t="s">
        <v>28</v>
      </c>
      <c r="I104" s="3"/>
      <c r="J104" s="45"/>
      <c r="K104" s="75">
        <v>30</v>
      </c>
      <c r="L104" s="57"/>
      <c r="M104" s="75">
        <v>30</v>
      </c>
      <c r="N104" s="75"/>
      <c r="O104" s="75"/>
      <c r="P104" s="75">
        <v>60</v>
      </c>
      <c r="Q104" s="8">
        <f>VLOOKUP($E104,[1]Sheet1!$A$2:$C$764,3,0)</f>
        <v>202.30078125</v>
      </c>
      <c r="R104" s="8">
        <f>IF(ISNA(VLOOKUP($E104,[1]PROD!$F$3:$H$217,3,0)),0,(VLOOKUP($E104,[1]PROD!$F$3:$H$217,3,0)))</f>
        <v>0</v>
      </c>
      <c r="S104" s="8" t="e">
        <f>VLOOKUP($E104,[1]PROD!$I$3:$K$217,3,0)</f>
        <v>#N/A</v>
      </c>
      <c r="T104" s="8" t="e">
        <f>VLOOKUP($E104,[1]PROD!$L$3:$N$217,3,0)</f>
        <v>#N/A</v>
      </c>
      <c r="U104" s="8" t="e">
        <f>VLOOKUP($E104,[1]PROD!$O$3:$Q$217,3,0)</f>
        <v>#N/A</v>
      </c>
      <c r="V104" s="8" t="e">
        <f>VLOOKUP($E104,[1]PROD!$R$3:$T$217,3,0)</f>
        <v>#N/A</v>
      </c>
      <c r="W104" s="8">
        <f>(VLOOKUP($E104,'27TB Excel'!$A$3:$B$159,2,0)/1024)</f>
        <v>202.30078125</v>
      </c>
      <c r="X104" s="8">
        <f>IF(ISNUMBER(VLOOKUP($E104,Others!$A$2:$B$68,2,0)/1024),(VLOOKUP($E104,Others!$A$2:$B$68,2,0)/1024),0)</f>
        <v>0</v>
      </c>
      <c r="Y104" s="5">
        <f t="shared" si="4"/>
        <v>0</v>
      </c>
      <c r="Z104" s="5"/>
      <c r="AA104" s="5"/>
      <c r="AB104" s="88"/>
      <c r="AC104" s="5"/>
      <c r="AD104" s="5"/>
      <c r="AE104" s="5"/>
      <c r="AF104" s="74"/>
      <c r="AG104" s="5"/>
    </row>
    <row r="105" spans="1:33" ht="21.75" customHeight="1" x14ac:dyDescent="0.2">
      <c r="A105" s="1" t="s">
        <v>88</v>
      </c>
      <c r="B105" s="1" t="s">
        <v>169</v>
      </c>
      <c r="C105" s="1" t="s">
        <v>53</v>
      </c>
      <c r="D105" s="2" t="s">
        <v>13</v>
      </c>
      <c r="E105" s="78" t="s">
        <v>215</v>
      </c>
      <c r="F105" s="1" t="s">
        <v>160</v>
      </c>
      <c r="G105" s="1" t="s">
        <v>161</v>
      </c>
      <c r="H105" s="1" t="s">
        <v>56</v>
      </c>
      <c r="I105" s="4">
        <v>41616</v>
      </c>
      <c r="J105" s="45"/>
      <c r="K105" s="75"/>
      <c r="L105" s="45"/>
      <c r="M105" s="75"/>
      <c r="N105" s="75"/>
      <c r="O105" s="75"/>
      <c r="P105" s="75"/>
      <c r="Q105" s="8">
        <f>VLOOKUP($E105,[1]Sheet1!$A$2:$C$764,3,0)</f>
        <v>269.734375</v>
      </c>
      <c r="R105" s="8">
        <f>IF(ISNA(VLOOKUP($E105,[1]PROD!$F$3:$H$217,3,0)),0,(VLOOKUP($E105,[1]PROD!$F$3:$H$217,3,0)))</f>
        <v>0</v>
      </c>
      <c r="S105" s="8" t="e">
        <f>VLOOKUP($E105,[1]PROD!$I$3:$K$217,3,0)</f>
        <v>#N/A</v>
      </c>
      <c r="T105" s="8" t="e">
        <f>VLOOKUP($E105,[1]PROD!$L$3:$N$217,3,0)</f>
        <v>#N/A</v>
      </c>
      <c r="U105" s="8" t="e">
        <f>VLOOKUP($E105,[1]PROD!$O$3:$Q$217,3,0)</f>
        <v>#N/A</v>
      </c>
      <c r="V105" s="8" t="e">
        <f>VLOOKUP($E105,[1]PROD!$R$3:$T$217,3,0)</f>
        <v>#N/A</v>
      </c>
      <c r="W105" s="8">
        <f>(VLOOKUP($E105,'27TB Excel'!$A$3:$B$159,2,0)/1024)</f>
        <v>269.734375</v>
      </c>
      <c r="X105" s="8">
        <f>IF(ISNUMBER(VLOOKUP($E105,Others!$A$2:$B$68,2,0)/1024),(VLOOKUP($E105,Others!$A$2:$B$68,2,0)/1024),0)</f>
        <v>269.734375</v>
      </c>
      <c r="Y105" s="5">
        <f t="shared" si="4"/>
        <v>0</v>
      </c>
      <c r="Z105" s="5" t="s">
        <v>549</v>
      </c>
      <c r="AA105" s="89" t="s">
        <v>1</v>
      </c>
      <c r="AB105" s="88">
        <v>17695788</v>
      </c>
      <c r="AC105" s="74">
        <v>41616</v>
      </c>
      <c r="AD105" s="89" t="s">
        <v>1</v>
      </c>
      <c r="AE105" s="89" t="s">
        <v>559</v>
      </c>
      <c r="AF105" s="74">
        <v>41651</v>
      </c>
      <c r="AG105" s="87" t="s">
        <v>564</v>
      </c>
    </row>
    <row r="106" spans="1:33" ht="18" hidden="1" customHeight="1" x14ac:dyDescent="0.2">
      <c r="A106" s="1" t="s">
        <v>88</v>
      </c>
      <c r="B106" s="1" t="s">
        <v>169</v>
      </c>
      <c r="C106" s="1" t="s">
        <v>53</v>
      </c>
      <c r="D106" s="2" t="s">
        <v>13</v>
      </c>
      <c r="E106" s="2" t="s">
        <v>212</v>
      </c>
      <c r="F106" s="1" t="s">
        <v>160</v>
      </c>
      <c r="G106" s="1" t="s">
        <v>161</v>
      </c>
      <c r="H106" s="1" t="s">
        <v>28</v>
      </c>
      <c r="I106" s="3"/>
      <c r="J106" s="45"/>
      <c r="K106" s="75"/>
      <c r="L106" s="45"/>
      <c r="M106" s="75"/>
      <c r="N106" s="75"/>
      <c r="O106" s="75"/>
      <c r="P106" s="75"/>
      <c r="Q106" s="8">
        <f>VLOOKUP($E106,[1]Sheet1!$A$2:$C$764,3,0)</f>
        <v>269.734375</v>
      </c>
      <c r="R106" s="8">
        <f>IF(ISNA(VLOOKUP($E106,[1]PROD!$F$3:$H$217,3,0)),0,(VLOOKUP($E106,[1]PROD!$F$3:$H$217,3,0)))</f>
        <v>0</v>
      </c>
      <c r="S106" s="8" t="e">
        <f>VLOOKUP($E106,[1]PROD!$I$3:$K$217,3,0)</f>
        <v>#N/A</v>
      </c>
      <c r="T106" s="8" t="e">
        <f>VLOOKUP($E106,[1]PROD!$L$3:$N$217,3,0)</f>
        <v>#N/A</v>
      </c>
      <c r="U106" s="8" t="e">
        <f>VLOOKUP($E106,[1]PROD!$O$3:$Q$217,3,0)</f>
        <v>#N/A</v>
      </c>
      <c r="V106" s="8" t="e">
        <f>VLOOKUP($E106,[1]PROD!$R$3:$T$217,3,0)</f>
        <v>#N/A</v>
      </c>
      <c r="W106" s="8">
        <f>(VLOOKUP($E106,'27TB Excel'!$A$3:$B$159,2,0)/1024)</f>
        <v>269.734375</v>
      </c>
      <c r="X106" s="8">
        <f>IF(ISNUMBER(VLOOKUP($E106,Others!$A$2:$B$68,2,0)/1024),(VLOOKUP($E106,Others!$A$2:$B$68,2,0)/1024),0)</f>
        <v>0</v>
      </c>
      <c r="Y106" s="5">
        <f t="shared" si="4"/>
        <v>0</v>
      </c>
      <c r="Z106" s="5"/>
      <c r="AA106" s="5"/>
      <c r="AB106" s="88"/>
      <c r="AC106" s="5"/>
      <c r="AD106" s="5"/>
      <c r="AE106" s="5"/>
      <c r="AF106" s="74"/>
      <c r="AG106" s="5"/>
    </row>
    <row r="107" spans="1:33" ht="21.75" customHeight="1" x14ac:dyDescent="0.2">
      <c r="A107" s="1" t="s">
        <v>23</v>
      </c>
      <c r="B107" s="1" t="s">
        <v>82</v>
      </c>
      <c r="C107" s="1" t="s">
        <v>53</v>
      </c>
      <c r="D107" s="2" t="s">
        <v>13</v>
      </c>
      <c r="E107" s="78" t="s">
        <v>83</v>
      </c>
      <c r="F107" s="1" t="s">
        <v>15</v>
      </c>
      <c r="G107" s="1" t="s">
        <v>16</v>
      </c>
      <c r="H107" s="1" t="s">
        <v>56</v>
      </c>
      <c r="I107" s="4">
        <v>41651</v>
      </c>
      <c r="J107" s="6"/>
      <c r="K107" s="6"/>
      <c r="L107" s="45"/>
      <c r="M107" s="6"/>
      <c r="N107" s="6"/>
      <c r="O107" s="6"/>
      <c r="P107" s="6"/>
      <c r="Q107" s="8">
        <f>VLOOKUP($E107,[1]Sheet1!$A$2:$C$789,3,0)</f>
        <v>101.150390625</v>
      </c>
      <c r="R107" s="8">
        <f>IF(ISNA(VLOOKUP($E107,[1]PROD!$F$3:$H$217,3,0)),0,(VLOOKUP($E107,[1]PROD!$F$3:$H$217,3,0)))</f>
        <v>0</v>
      </c>
      <c r="S107" s="8">
        <f>IF(ISNA(VLOOKUP($E107,[1]PROD!$I$3:$K$217,3,0)),0,(VLOOKUP($E107,[1]PROD!$I$3:$K$217,3,0)))</f>
        <v>0</v>
      </c>
      <c r="T107" s="8" t="e">
        <f>VLOOKUP($E107,[1]PROD!$L$3:$N$217,3,0)</f>
        <v>#N/A</v>
      </c>
      <c r="U107" s="8" t="e">
        <f>VLOOKUP($E107,[1]PROD!$O$3:$Q$217,3,0)</f>
        <v>#N/A</v>
      </c>
      <c r="V107" s="8" t="e">
        <f>VLOOKUP($E107,[1]PROD!$R$3:$T$217,3,0)</f>
        <v>#N/A</v>
      </c>
      <c r="W107" s="8">
        <f>(VLOOKUP($E107,'27TB Excel'!$A$3:$B$159,2,0)/1024)</f>
        <v>101.150390625</v>
      </c>
      <c r="X107" s="8">
        <f>IF(ISNUMBER(VLOOKUP($E107,Others!$A$2:$B$68,2,0)/1024),(VLOOKUP($E107,Others!$A$2:$B$68,2,0)/1024),0)</f>
        <v>101.150390625</v>
      </c>
      <c r="Y107" s="5">
        <f>IF($Q107-$W107=0,0,$Q107-$W107)</f>
        <v>0</v>
      </c>
      <c r="Z107" s="5" t="s">
        <v>549</v>
      </c>
      <c r="AA107" s="89" t="s">
        <v>1</v>
      </c>
      <c r="AB107" s="88">
        <v>17802165</v>
      </c>
      <c r="AC107" s="74">
        <v>41651</v>
      </c>
      <c r="AD107" s="89" t="s">
        <v>1</v>
      </c>
      <c r="AE107" s="89" t="s">
        <v>559</v>
      </c>
      <c r="AF107" s="87" t="s">
        <v>564</v>
      </c>
      <c r="AG107" s="87" t="s">
        <v>564</v>
      </c>
    </row>
    <row r="108" spans="1:33" ht="18" hidden="1" customHeight="1" x14ac:dyDescent="0.2">
      <c r="A108" s="1" t="s">
        <v>88</v>
      </c>
      <c r="B108" s="1" t="s">
        <v>169</v>
      </c>
      <c r="C108" s="1" t="s">
        <v>53</v>
      </c>
      <c r="D108" s="2" t="s">
        <v>13</v>
      </c>
      <c r="E108" s="2" t="s">
        <v>214</v>
      </c>
      <c r="F108" s="1" t="s">
        <v>160</v>
      </c>
      <c r="G108" s="1" t="s">
        <v>161</v>
      </c>
      <c r="H108" s="1" t="s">
        <v>28</v>
      </c>
      <c r="I108" s="4"/>
      <c r="J108" s="45"/>
      <c r="K108" s="75"/>
      <c r="L108" s="45"/>
      <c r="M108" s="75"/>
      <c r="N108" s="75"/>
      <c r="O108" s="75"/>
      <c r="P108" s="75"/>
      <c r="Q108" s="8">
        <f>VLOOKUP($E108,[1]Sheet1!$A$2:$C$764,3,0)</f>
        <v>269.734375</v>
      </c>
      <c r="R108" s="8">
        <f>IF(ISNA(VLOOKUP($E108,[1]PROD!$F$3:$H$217,3,0)),0,(VLOOKUP($E108,[1]PROD!$F$3:$H$217,3,0)))</f>
        <v>0</v>
      </c>
      <c r="S108" s="8" t="e">
        <f>VLOOKUP($E108,[1]PROD!$I$3:$K$217,3,0)</f>
        <v>#N/A</v>
      </c>
      <c r="T108" s="8" t="e">
        <f>VLOOKUP($E108,[1]PROD!$L$3:$N$217,3,0)</f>
        <v>#N/A</v>
      </c>
      <c r="U108" s="8" t="e">
        <f>VLOOKUP($E108,[1]PROD!$O$3:$Q$217,3,0)</f>
        <v>#N/A</v>
      </c>
      <c r="V108" s="8" t="e">
        <f>VLOOKUP($E108,[1]PROD!$R$3:$T$217,3,0)</f>
        <v>#N/A</v>
      </c>
      <c r="W108" s="8">
        <f>(VLOOKUP($E108,'27TB Excel'!$A$3:$B$159,2,0)/1024)</f>
        <v>269.734375</v>
      </c>
      <c r="X108" s="8">
        <f>IF(ISNUMBER(VLOOKUP($E108,Others!$A$2:$B$68,2,0)/1024),(VLOOKUP($E108,Others!$A$2:$B$68,2,0)/1024),0)</f>
        <v>0</v>
      </c>
      <c r="Y108" s="5">
        <f t="shared" ref="Y108:Y139" si="5">IF($Q108-$W108,0,$Q108-$W108)</f>
        <v>0</v>
      </c>
      <c r="Z108" s="5"/>
      <c r="AA108" s="89"/>
      <c r="AB108" s="88"/>
      <c r="AC108" s="74"/>
      <c r="AD108" s="5"/>
      <c r="AE108" s="5"/>
      <c r="AF108" s="74"/>
      <c r="AG108" s="5"/>
    </row>
    <row r="109" spans="1:33" ht="21.75" customHeight="1" x14ac:dyDescent="0.2">
      <c r="A109" s="1" t="s">
        <v>88</v>
      </c>
      <c r="B109" s="1" t="s">
        <v>209</v>
      </c>
      <c r="C109" s="1" t="s">
        <v>25</v>
      </c>
      <c r="D109" s="2" t="s">
        <v>13</v>
      </c>
      <c r="E109" s="78" t="s">
        <v>211</v>
      </c>
      <c r="F109" s="1" t="s">
        <v>160</v>
      </c>
      <c r="G109" s="1" t="s">
        <v>161</v>
      </c>
      <c r="H109" s="1" t="s">
        <v>56</v>
      </c>
      <c r="I109" s="4">
        <v>41651</v>
      </c>
      <c r="J109" s="6"/>
      <c r="K109" s="75">
        <v>30</v>
      </c>
      <c r="L109" s="57"/>
      <c r="M109" s="75">
        <v>30</v>
      </c>
      <c r="N109" s="75"/>
      <c r="O109" s="75"/>
      <c r="P109" s="75">
        <v>60</v>
      </c>
      <c r="Q109" s="8">
        <f>VLOOKUP($E109,[1]Sheet1!$A$2:$C$764,3,0)</f>
        <v>202.30078125</v>
      </c>
      <c r="R109" s="8">
        <f>IF(ISNA(VLOOKUP($E109,[1]PROD!$F$3:$H$217,3,0)),0,(VLOOKUP($E109,[1]PROD!$F$3:$H$217,3,0)))</f>
        <v>0</v>
      </c>
      <c r="S109" s="8" t="e">
        <f>VLOOKUP($E109,[1]PROD!$I$3:$K$217,3,0)</f>
        <v>#N/A</v>
      </c>
      <c r="T109" s="8" t="e">
        <f>VLOOKUP($E109,[1]PROD!$L$3:$N$217,3,0)</f>
        <v>#N/A</v>
      </c>
      <c r="U109" s="8" t="e">
        <f>VLOOKUP($E109,[1]PROD!$O$3:$Q$217,3,0)</f>
        <v>#N/A</v>
      </c>
      <c r="V109" s="8" t="e">
        <f>VLOOKUP($E109,[1]PROD!$R$3:$T$217,3,0)</f>
        <v>#N/A</v>
      </c>
      <c r="W109" s="8">
        <f>(VLOOKUP($E109,'27TB Excel'!$A$3:$B$159,2,0)/1024)</f>
        <v>202.30078125</v>
      </c>
      <c r="X109" s="8">
        <f>IF(ISNUMBER(VLOOKUP($E109,Others!$A$2:$B$68,2,0)/1024),(VLOOKUP($E109,Others!$A$2:$B$68,2,0)/1024),0)</f>
        <v>202.30078125</v>
      </c>
      <c r="Y109" s="5">
        <f t="shared" si="5"/>
        <v>0</v>
      </c>
      <c r="Z109" s="5" t="s">
        <v>549</v>
      </c>
      <c r="AA109" s="89" t="s">
        <v>1</v>
      </c>
      <c r="AB109" s="88">
        <v>17802165</v>
      </c>
      <c r="AC109" s="74">
        <v>41651</v>
      </c>
      <c r="AD109" s="89" t="s">
        <v>1</v>
      </c>
      <c r="AE109" s="89" t="s">
        <v>559</v>
      </c>
      <c r="AF109" s="87" t="s">
        <v>564</v>
      </c>
      <c r="AG109" s="87" t="s">
        <v>564</v>
      </c>
    </row>
    <row r="110" spans="1:33" ht="18" hidden="1" customHeight="1" x14ac:dyDescent="0.2">
      <c r="A110" s="1" t="s">
        <v>88</v>
      </c>
      <c r="B110" s="1" t="s">
        <v>166</v>
      </c>
      <c r="C110" s="1" t="s">
        <v>25</v>
      </c>
      <c r="D110" s="2" t="s">
        <v>13</v>
      </c>
      <c r="E110" s="2" t="s">
        <v>216</v>
      </c>
      <c r="F110" s="1" t="s">
        <v>160</v>
      </c>
      <c r="G110" s="1" t="s">
        <v>161</v>
      </c>
      <c r="H110" s="1" t="s">
        <v>28</v>
      </c>
      <c r="I110" s="4"/>
      <c r="J110" s="45"/>
      <c r="K110" s="75"/>
      <c r="L110" s="45"/>
      <c r="M110" s="75"/>
      <c r="N110" s="75"/>
      <c r="O110" s="75"/>
      <c r="P110" s="75"/>
      <c r="Q110" s="8">
        <f>VLOOKUP($E110,[1]Sheet1!$A$2:$C$764,3,0)</f>
        <v>269.734375</v>
      </c>
      <c r="R110" s="8">
        <f>IF(ISNA(VLOOKUP($E110,[1]PROD!$F$3:$H$217,3,0)),0,(VLOOKUP($E110,[1]PROD!$F$3:$H$217,3,0)))</f>
        <v>0</v>
      </c>
      <c r="S110" s="8" t="e">
        <f>VLOOKUP($E110,[1]PROD!$I$3:$K$217,3,0)</f>
        <v>#N/A</v>
      </c>
      <c r="T110" s="8" t="e">
        <f>VLOOKUP($E110,[1]PROD!$L$3:$N$217,3,0)</f>
        <v>#N/A</v>
      </c>
      <c r="U110" s="8" t="e">
        <f>VLOOKUP($E110,[1]PROD!$O$3:$Q$217,3,0)</f>
        <v>#N/A</v>
      </c>
      <c r="V110" s="8" t="e">
        <f>VLOOKUP($E110,[1]PROD!$R$3:$T$217,3,0)</f>
        <v>#N/A</v>
      </c>
      <c r="W110" s="8">
        <f>(VLOOKUP($E110,'27TB Excel'!$A$3:$B$159,2,0)/1024)</f>
        <v>269.734375</v>
      </c>
      <c r="X110" s="8">
        <f>IF(ISNUMBER(VLOOKUP($E110,Others!$A$2:$B$68,2,0)/1024),(VLOOKUP($E110,Others!$A$2:$B$68,2,0)/1024),0)</f>
        <v>0</v>
      </c>
      <c r="Y110" s="5">
        <f t="shared" si="5"/>
        <v>0</v>
      </c>
      <c r="Z110" s="5"/>
      <c r="AA110" s="89"/>
      <c r="AB110" s="88"/>
      <c r="AC110" s="74"/>
      <c r="AD110" s="5"/>
      <c r="AE110" s="5"/>
      <c r="AF110" s="74"/>
      <c r="AG110" s="5"/>
    </row>
    <row r="111" spans="1:33" ht="21.75" customHeight="1" x14ac:dyDescent="0.2">
      <c r="A111" s="1" t="s">
        <v>88</v>
      </c>
      <c r="B111" s="1" t="s">
        <v>166</v>
      </c>
      <c r="C111" s="1" t="s">
        <v>25</v>
      </c>
      <c r="D111" s="2" t="s">
        <v>13</v>
      </c>
      <c r="E111" s="78" t="s">
        <v>217</v>
      </c>
      <c r="F111" s="1" t="s">
        <v>160</v>
      </c>
      <c r="G111" s="1" t="s">
        <v>161</v>
      </c>
      <c r="H111" s="1" t="s">
        <v>56</v>
      </c>
      <c r="I111" s="4">
        <v>41651</v>
      </c>
      <c r="J111" s="45"/>
      <c r="K111" s="75"/>
      <c r="L111" s="45"/>
      <c r="M111" s="75"/>
      <c r="N111" s="75"/>
      <c r="O111" s="75"/>
      <c r="P111" s="75"/>
      <c r="Q111" s="8">
        <f>VLOOKUP($E111,[1]Sheet1!$A$2:$C$764,3,0)</f>
        <v>269.734375</v>
      </c>
      <c r="R111" s="8">
        <f>IF(ISNA(VLOOKUP($E111,[1]PROD!$F$3:$H$217,3,0)),0,(VLOOKUP($E111,[1]PROD!$F$3:$H$217,3,0)))</f>
        <v>0</v>
      </c>
      <c r="S111" s="8" t="e">
        <f>VLOOKUP($E111,[1]PROD!$I$3:$K$217,3,0)</f>
        <v>#N/A</v>
      </c>
      <c r="T111" s="8" t="e">
        <f>VLOOKUP($E111,[1]PROD!$L$3:$N$217,3,0)</f>
        <v>#N/A</v>
      </c>
      <c r="U111" s="8" t="e">
        <f>VLOOKUP($E111,[1]PROD!$O$3:$Q$217,3,0)</f>
        <v>#N/A</v>
      </c>
      <c r="V111" s="8" t="e">
        <f>VLOOKUP($E111,[1]PROD!$R$3:$T$217,3,0)</f>
        <v>#N/A</v>
      </c>
      <c r="W111" s="8">
        <f>(VLOOKUP($E111,'27TB Excel'!$A$3:$B$159,2,0)/1024)</f>
        <v>269.734375</v>
      </c>
      <c r="X111" s="8">
        <f>IF(ISNUMBER(VLOOKUP($E111,Others!$A$2:$B$68,2,0)/1024),(VLOOKUP($E111,Others!$A$2:$B$68,2,0)/1024),0)</f>
        <v>269.734375</v>
      </c>
      <c r="Y111" s="5">
        <f t="shared" si="5"/>
        <v>0</v>
      </c>
      <c r="Z111" s="5" t="s">
        <v>549</v>
      </c>
      <c r="AA111" s="89" t="s">
        <v>1</v>
      </c>
      <c r="AB111" s="88">
        <v>17802165</v>
      </c>
      <c r="AC111" s="74">
        <v>41651</v>
      </c>
      <c r="AD111" s="89" t="s">
        <v>1</v>
      </c>
      <c r="AE111" s="89" t="s">
        <v>559</v>
      </c>
      <c r="AF111" s="87" t="s">
        <v>564</v>
      </c>
      <c r="AG111" s="87" t="s">
        <v>564</v>
      </c>
    </row>
    <row r="112" spans="1:33" ht="18" hidden="1" customHeight="1" x14ac:dyDescent="0.2">
      <c r="A112" s="1" t="s">
        <v>88</v>
      </c>
      <c r="B112" s="1" t="s">
        <v>169</v>
      </c>
      <c r="C112" s="1" t="s">
        <v>53</v>
      </c>
      <c r="D112" s="2" t="s">
        <v>13</v>
      </c>
      <c r="E112" s="2" t="s">
        <v>218</v>
      </c>
      <c r="F112" s="1" t="s">
        <v>160</v>
      </c>
      <c r="G112" s="1" t="s">
        <v>161</v>
      </c>
      <c r="H112" s="1" t="s">
        <v>28</v>
      </c>
      <c r="I112" s="4"/>
      <c r="J112" s="45"/>
      <c r="K112" s="75"/>
      <c r="L112" s="45"/>
      <c r="M112" s="75"/>
      <c r="N112" s="75"/>
      <c r="O112" s="75"/>
      <c r="P112" s="75"/>
      <c r="Q112" s="8">
        <f>VLOOKUP($E112,[1]Sheet1!$A$2:$C$764,3,0)</f>
        <v>236.017578125</v>
      </c>
      <c r="R112" s="8">
        <f>IF(ISNA(VLOOKUP($E112,[1]PROD!$F$3:$H$217,3,0)),0,(VLOOKUP($E112,[1]PROD!$F$3:$H$217,3,0)))</f>
        <v>0</v>
      </c>
      <c r="S112" s="8" t="e">
        <f>VLOOKUP($E112,[1]PROD!$I$3:$K$217,3,0)</f>
        <v>#N/A</v>
      </c>
      <c r="T112" s="8" t="e">
        <f>VLOOKUP($E112,[1]PROD!$L$3:$N$217,3,0)</f>
        <v>#N/A</v>
      </c>
      <c r="U112" s="8" t="e">
        <f>VLOOKUP($E112,[1]PROD!$O$3:$Q$217,3,0)</f>
        <v>#N/A</v>
      </c>
      <c r="V112" s="8" t="e">
        <f>VLOOKUP($E112,[1]PROD!$R$3:$T$217,3,0)</f>
        <v>#N/A</v>
      </c>
      <c r="W112" s="8">
        <f>(VLOOKUP($E112,'27TB Excel'!$A$3:$B$159,2,0)/1024)</f>
        <v>236.017578125</v>
      </c>
      <c r="X112" s="8">
        <f>IF(ISNUMBER(VLOOKUP($E112,Others!$A$2:$B$68,2,0)/1024),(VLOOKUP($E112,Others!$A$2:$B$68,2,0)/1024),0)</f>
        <v>0</v>
      </c>
      <c r="Y112" s="5">
        <f t="shared" si="5"/>
        <v>0</v>
      </c>
      <c r="Z112" s="5"/>
      <c r="AA112" s="89"/>
      <c r="AB112" s="88"/>
      <c r="AC112" s="74"/>
      <c r="AD112" s="5"/>
      <c r="AE112" s="5"/>
      <c r="AF112" s="74"/>
      <c r="AG112" s="5"/>
    </row>
    <row r="113" spans="1:33" ht="21.75" customHeight="1" x14ac:dyDescent="0.2">
      <c r="A113" s="1" t="s">
        <v>88</v>
      </c>
      <c r="B113" s="1" t="s">
        <v>169</v>
      </c>
      <c r="C113" s="1" t="s">
        <v>53</v>
      </c>
      <c r="D113" s="2" t="s">
        <v>13</v>
      </c>
      <c r="E113" s="78" t="s">
        <v>219</v>
      </c>
      <c r="F113" s="1" t="s">
        <v>160</v>
      </c>
      <c r="G113" s="1" t="s">
        <v>161</v>
      </c>
      <c r="H113" s="1" t="s">
        <v>56</v>
      </c>
      <c r="I113" s="4">
        <v>41651</v>
      </c>
      <c r="J113" s="45"/>
      <c r="K113" s="75"/>
      <c r="L113" s="45"/>
      <c r="M113" s="75"/>
      <c r="N113" s="75"/>
      <c r="O113" s="75"/>
      <c r="P113" s="75"/>
      <c r="Q113" s="8">
        <f>VLOOKUP($E113,[1]Sheet1!$A$2:$C$764,3,0)</f>
        <v>236.017578125</v>
      </c>
      <c r="R113" s="8">
        <f>IF(ISNA(VLOOKUP($E113,[1]PROD!$F$3:$H$217,3,0)),0,(VLOOKUP($E113,[1]PROD!$F$3:$H$217,3,0)))</f>
        <v>0</v>
      </c>
      <c r="S113" s="8" t="e">
        <f>VLOOKUP($E113,[1]PROD!$I$3:$K$217,3,0)</f>
        <v>#N/A</v>
      </c>
      <c r="T113" s="8" t="e">
        <f>VLOOKUP($E113,[1]PROD!$L$3:$N$217,3,0)</f>
        <v>#N/A</v>
      </c>
      <c r="U113" s="8" t="e">
        <f>VLOOKUP($E113,[1]PROD!$O$3:$Q$217,3,0)</f>
        <v>#N/A</v>
      </c>
      <c r="V113" s="8" t="e">
        <f>VLOOKUP($E113,[1]PROD!$R$3:$T$217,3,0)</f>
        <v>#N/A</v>
      </c>
      <c r="W113" s="8">
        <f>(VLOOKUP($E113,'27TB Excel'!$A$3:$B$159,2,0)/1024)</f>
        <v>236.017578125</v>
      </c>
      <c r="X113" s="8">
        <f>IF(ISNUMBER(VLOOKUP($E113,Others!$A$2:$B$68,2,0)/1024),(VLOOKUP($E113,Others!$A$2:$B$68,2,0)/1024),0)</f>
        <v>236.017578125</v>
      </c>
      <c r="Y113" s="5">
        <f t="shared" si="5"/>
        <v>0</v>
      </c>
      <c r="Z113" s="5" t="s">
        <v>549</v>
      </c>
      <c r="AA113" s="89" t="s">
        <v>1</v>
      </c>
      <c r="AB113" s="88">
        <v>17802165</v>
      </c>
      <c r="AC113" s="74">
        <v>41651</v>
      </c>
      <c r="AD113" s="89" t="s">
        <v>1</v>
      </c>
      <c r="AE113" s="89" t="s">
        <v>559</v>
      </c>
      <c r="AF113" s="87" t="s">
        <v>564</v>
      </c>
      <c r="AG113" s="87" t="s">
        <v>564</v>
      </c>
    </row>
    <row r="114" spans="1:33" ht="18" hidden="1" customHeight="1" x14ac:dyDescent="0.2">
      <c r="A114" s="1" t="s">
        <v>88</v>
      </c>
      <c r="B114" s="1" t="s">
        <v>169</v>
      </c>
      <c r="C114" s="1" t="s">
        <v>53</v>
      </c>
      <c r="D114" s="2" t="s">
        <v>13</v>
      </c>
      <c r="E114" s="2" t="s">
        <v>220</v>
      </c>
      <c r="F114" s="1" t="s">
        <v>160</v>
      </c>
      <c r="G114" s="1" t="s">
        <v>161</v>
      </c>
      <c r="H114" s="1" t="s">
        <v>28</v>
      </c>
      <c r="I114" s="4"/>
      <c r="J114" s="57"/>
      <c r="K114" s="75">
        <v>230</v>
      </c>
      <c r="L114" s="57">
        <v>0</v>
      </c>
      <c r="M114" s="75"/>
      <c r="N114" s="75"/>
      <c r="O114" s="75"/>
      <c r="P114" s="75">
        <f t="shared" ref="P114:P123" si="6">SUM(J114:L114)</f>
        <v>230</v>
      </c>
      <c r="Q114" s="8" t="e">
        <f>VLOOKUP($E114,[1]Sheet1!$A$2:$C$764,3,0)</f>
        <v>#N/A</v>
      </c>
      <c r="R114" s="8">
        <f>IF(ISNA(VLOOKUP($E114,[1]PROD!$F$3:$H$217,3,0)),0,(VLOOKUP($E114,[1]PROD!$F$3:$H$217,3,0)))</f>
        <v>0</v>
      </c>
      <c r="S114" s="8" t="e">
        <f>VLOOKUP($E114,[1]PROD!$I$3:$K$217,3,0)</f>
        <v>#N/A</v>
      </c>
      <c r="T114" s="8" t="e">
        <f>VLOOKUP($E114,[1]PROD!$L$3:$N$217,3,0)</f>
        <v>#N/A</v>
      </c>
      <c r="U114" s="8" t="e">
        <f>VLOOKUP($E114,[1]PROD!$O$3:$Q$217,3,0)</f>
        <v>#N/A</v>
      </c>
      <c r="V114" s="8" t="e">
        <f>VLOOKUP($E114,[1]PROD!$R$3:$T$217,3,0)</f>
        <v>#N/A</v>
      </c>
      <c r="W114" s="8" t="e">
        <f>(VLOOKUP($E114,'27TB Excel'!$A$3:$B$159,2,0)/1024)</f>
        <v>#N/A</v>
      </c>
      <c r="X114" s="8">
        <f>IF(ISNUMBER(VLOOKUP($E114,Others!$A$2:$B$68,2,0)/1024),(VLOOKUP($E114,Others!$A$2:$B$68,2,0)/1024),0)</f>
        <v>0</v>
      </c>
      <c r="Y114" s="5" t="e">
        <f t="shared" si="5"/>
        <v>#N/A</v>
      </c>
      <c r="Z114" s="5"/>
      <c r="AA114" s="89"/>
      <c r="AB114" s="88"/>
      <c r="AC114" s="74"/>
      <c r="AD114" s="5"/>
      <c r="AE114" s="5"/>
      <c r="AF114" s="74"/>
      <c r="AG114" s="5"/>
    </row>
    <row r="115" spans="1:33" ht="18" hidden="1" customHeight="1" x14ac:dyDescent="0.2">
      <c r="A115" s="1" t="s">
        <v>88</v>
      </c>
      <c r="B115" s="1" t="s">
        <v>169</v>
      </c>
      <c r="C115" s="1" t="s">
        <v>53</v>
      </c>
      <c r="D115" s="2" t="s">
        <v>13</v>
      </c>
      <c r="E115" s="2" t="s">
        <v>221</v>
      </c>
      <c r="F115" s="1" t="s">
        <v>160</v>
      </c>
      <c r="G115" s="1" t="s">
        <v>161</v>
      </c>
      <c r="H115" s="1" t="s">
        <v>56</v>
      </c>
      <c r="I115" s="4"/>
      <c r="J115" s="57"/>
      <c r="K115" s="75">
        <v>230</v>
      </c>
      <c r="L115" s="57">
        <v>0</v>
      </c>
      <c r="M115" s="75"/>
      <c r="N115" s="75"/>
      <c r="O115" s="75"/>
      <c r="P115" s="75">
        <f t="shared" si="6"/>
        <v>230</v>
      </c>
      <c r="Q115" s="8" t="e">
        <f>VLOOKUP($E115,[1]Sheet1!$A$2:$C$764,3,0)</f>
        <v>#N/A</v>
      </c>
      <c r="R115" s="8">
        <f>IF(ISNA(VLOOKUP($E115,[1]PROD!$F$3:$H$217,3,0)),0,(VLOOKUP($E115,[1]PROD!$F$3:$H$217,3,0)))</f>
        <v>0</v>
      </c>
      <c r="S115" s="8" t="e">
        <f>VLOOKUP($E115,[1]PROD!$I$3:$K$217,3,0)</f>
        <v>#N/A</v>
      </c>
      <c r="T115" s="8" t="e">
        <f>VLOOKUP($E115,[1]PROD!$L$3:$N$217,3,0)</f>
        <v>#N/A</v>
      </c>
      <c r="U115" s="8" t="e">
        <f>VLOOKUP($E115,[1]PROD!$O$3:$Q$217,3,0)</f>
        <v>#N/A</v>
      </c>
      <c r="V115" s="8" t="e">
        <f>VLOOKUP($E115,[1]PROD!$R$3:$T$217,3,0)</f>
        <v>#N/A</v>
      </c>
      <c r="W115" s="8" t="e">
        <f>(VLOOKUP($E115,'27TB Excel'!$A$3:$B$159,2,0)/1024)</f>
        <v>#N/A</v>
      </c>
      <c r="X115" s="8">
        <f>IF(ISNUMBER(VLOOKUP($E115,Others!$A$2:$B$68,2,0)/1024),(VLOOKUP($E115,Others!$A$2:$B$68,2,0)/1024),0)</f>
        <v>0</v>
      </c>
      <c r="Y115" s="5" t="e">
        <f t="shared" si="5"/>
        <v>#N/A</v>
      </c>
      <c r="Z115" s="5"/>
      <c r="AA115" s="89"/>
      <c r="AB115" s="88"/>
      <c r="AC115" s="74"/>
      <c r="AD115" s="5"/>
      <c r="AE115" s="5"/>
      <c r="AF115" s="74"/>
      <c r="AG115" s="5"/>
    </row>
    <row r="116" spans="1:33" ht="18" hidden="1" customHeight="1" x14ac:dyDescent="0.2">
      <c r="A116" s="1" t="s">
        <v>88</v>
      </c>
      <c r="B116" s="1" t="s">
        <v>169</v>
      </c>
      <c r="C116" s="1" t="s">
        <v>53</v>
      </c>
      <c r="D116" s="2" t="s">
        <v>13</v>
      </c>
      <c r="E116" s="2" t="s">
        <v>222</v>
      </c>
      <c r="F116" s="1" t="s">
        <v>160</v>
      </c>
      <c r="G116" s="1" t="s">
        <v>161</v>
      </c>
      <c r="H116" s="1" t="s">
        <v>28</v>
      </c>
      <c r="I116" s="4"/>
      <c r="J116" s="57"/>
      <c r="K116" s="75">
        <v>230</v>
      </c>
      <c r="L116" s="57">
        <v>0</v>
      </c>
      <c r="M116" s="75"/>
      <c r="N116" s="75"/>
      <c r="O116" s="75"/>
      <c r="P116" s="75">
        <f t="shared" si="6"/>
        <v>230</v>
      </c>
      <c r="Q116" s="8" t="e">
        <f>VLOOKUP($E116,[1]Sheet1!$A$2:$C$764,3,0)</f>
        <v>#N/A</v>
      </c>
      <c r="R116" s="8">
        <f>IF(ISNA(VLOOKUP($E116,[1]PROD!$F$3:$H$217,3,0)),0,(VLOOKUP($E116,[1]PROD!$F$3:$H$217,3,0)))</f>
        <v>0</v>
      </c>
      <c r="S116" s="8" t="e">
        <f>VLOOKUP($E116,[1]PROD!$I$3:$K$217,3,0)</f>
        <v>#N/A</v>
      </c>
      <c r="T116" s="8" t="e">
        <f>VLOOKUP($E116,[1]PROD!$L$3:$N$217,3,0)</f>
        <v>#N/A</v>
      </c>
      <c r="U116" s="8" t="e">
        <f>VLOOKUP($E116,[1]PROD!$O$3:$Q$217,3,0)</f>
        <v>#N/A</v>
      </c>
      <c r="V116" s="8" t="e">
        <f>VLOOKUP($E116,[1]PROD!$R$3:$T$217,3,0)</f>
        <v>#N/A</v>
      </c>
      <c r="W116" s="8" t="e">
        <f>(VLOOKUP($E116,'27TB Excel'!$A$3:$B$159,2,0)/1024)</f>
        <v>#N/A</v>
      </c>
      <c r="X116" s="8">
        <f>IF(ISNUMBER(VLOOKUP($E116,Others!$A$2:$B$68,2,0)/1024),(VLOOKUP($E116,Others!$A$2:$B$68,2,0)/1024),0)</f>
        <v>0</v>
      </c>
      <c r="Y116" s="5" t="e">
        <f t="shared" si="5"/>
        <v>#N/A</v>
      </c>
      <c r="Z116" s="5"/>
      <c r="AA116" s="89"/>
      <c r="AB116" s="88"/>
      <c r="AC116" s="74"/>
      <c r="AD116" s="5"/>
      <c r="AE116" s="5"/>
      <c r="AF116" s="74"/>
      <c r="AG116" s="5"/>
    </row>
    <row r="117" spans="1:33" ht="18" hidden="1" customHeight="1" x14ac:dyDescent="0.2">
      <c r="A117" s="1" t="s">
        <v>88</v>
      </c>
      <c r="B117" s="1" t="s">
        <v>169</v>
      </c>
      <c r="C117" s="1" t="s">
        <v>53</v>
      </c>
      <c r="D117" s="2" t="s">
        <v>13</v>
      </c>
      <c r="E117" s="2" t="s">
        <v>223</v>
      </c>
      <c r="F117" s="1" t="s">
        <v>160</v>
      </c>
      <c r="G117" s="1" t="s">
        <v>161</v>
      </c>
      <c r="H117" s="1" t="s">
        <v>56</v>
      </c>
      <c r="I117" s="4"/>
      <c r="J117" s="57"/>
      <c r="K117" s="75">
        <v>230</v>
      </c>
      <c r="L117" s="57">
        <v>0</v>
      </c>
      <c r="M117" s="75"/>
      <c r="N117" s="75"/>
      <c r="O117" s="75"/>
      <c r="P117" s="75">
        <f t="shared" si="6"/>
        <v>230</v>
      </c>
      <c r="Q117" s="8" t="e">
        <f>VLOOKUP($E117,[1]Sheet1!$A$2:$C$764,3,0)</f>
        <v>#N/A</v>
      </c>
      <c r="R117" s="8">
        <f>IF(ISNA(VLOOKUP($E117,[1]PROD!$F$3:$H$217,3,0)),0,(VLOOKUP($E117,[1]PROD!$F$3:$H$217,3,0)))</f>
        <v>0</v>
      </c>
      <c r="S117" s="8" t="e">
        <f>VLOOKUP($E117,[1]PROD!$I$3:$K$217,3,0)</f>
        <v>#N/A</v>
      </c>
      <c r="T117" s="8" t="e">
        <f>VLOOKUP($E117,[1]PROD!$L$3:$N$217,3,0)</f>
        <v>#N/A</v>
      </c>
      <c r="U117" s="8" t="e">
        <f>VLOOKUP($E117,[1]PROD!$O$3:$Q$217,3,0)</f>
        <v>#N/A</v>
      </c>
      <c r="V117" s="8" t="e">
        <f>VLOOKUP($E117,[1]PROD!$R$3:$T$217,3,0)</f>
        <v>#N/A</v>
      </c>
      <c r="W117" s="8" t="e">
        <f>(VLOOKUP($E117,'27TB Excel'!$A$3:$B$159,2,0)/1024)</f>
        <v>#N/A</v>
      </c>
      <c r="X117" s="8">
        <f>IF(ISNUMBER(VLOOKUP($E117,Others!$A$2:$B$68,2,0)/1024),(VLOOKUP($E117,Others!$A$2:$B$68,2,0)/1024),0)</f>
        <v>0</v>
      </c>
      <c r="Y117" s="5" t="e">
        <f t="shared" si="5"/>
        <v>#N/A</v>
      </c>
      <c r="Z117" s="5"/>
      <c r="AA117" s="89"/>
      <c r="AB117" s="88"/>
      <c r="AC117" s="74"/>
      <c r="AD117" s="5"/>
      <c r="AE117" s="5"/>
      <c r="AF117" s="74"/>
      <c r="AG117" s="5"/>
    </row>
    <row r="118" spans="1:33" ht="18" hidden="1" customHeight="1" x14ac:dyDescent="0.2">
      <c r="A118" s="1" t="s">
        <v>88</v>
      </c>
      <c r="B118" s="1" t="s">
        <v>166</v>
      </c>
      <c r="C118" s="1" t="s">
        <v>25</v>
      </c>
      <c r="D118" s="2" t="s">
        <v>13</v>
      </c>
      <c r="E118" s="2" t="s">
        <v>224</v>
      </c>
      <c r="F118" s="1" t="s">
        <v>160</v>
      </c>
      <c r="G118" s="1" t="s">
        <v>161</v>
      </c>
      <c r="H118" s="1" t="s">
        <v>28</v>
      </c>
      <c r="I118" s="4"/>
      <c r="J118" s="45"/>
      <c r="K118" s="75">
        <v>260</v>
      </c>
      <c r="L118" s="57">
        <v>0</v>
      </c>
      <c r="M118" s="75"/>
      <c r="N118" s="75"/>
      <c r="O118" s="75"/>
      <c r="P118" s="75">
        <f t="shared" si="6"/>
        <v>260</v>
      </c>
      <c r="Q118" s="8" t="e">
        <f>VLOOKUP($E118,[1]Sheet1!$A$2:$C$764,3,0)</f>
        <v>#N/A</v>
      </c>
      <c r="R118" s="8">
        <f>IF(ISNA(VLOOKUP($E118,[1]PROD!$F$3:$H$217,3,0)),0,(VLOOKUP($E118,[1]PROD!$F$3:$H$217,3,0)))</f>
        <v>0</v>
      </c>
      <c r="S118" s="8" t="e">
        <f>VLOOKUP($E118,[1]PROD!$I$3:$K$217,3,0)</f>
        <v>#N/A</v>
      </c>
      <c r="T118" s="8" t="e">
        <f>VLOOKUP($E118,[1]PROD!$L$3:$N$217,3,0)</f>
        <v>#N/A</v>
      </c>
      <c r="U118" s="8" t="e">
        <f>VLOOKUP($E118,[1]PROD!$O$3:$Q$217,3,0)</f>
        <v>#N/A</v>
      </c>
      <c r="V118" s="8" t="e">
        <f>VLOOKUP($E118,[1]PROD!$R$3:$T$217,3,0)</f>
        <v>#N/A</v>
      </c>
      <c r="W118" s="8" t="e">
        <f>(VLOOKUP($E118,'27TB Excel'!$A$3:$B$159,2,0)/1024)</f>
        <v>#N/A</v>
      </c>
      <c r="X118" s="8">
        <f>IF(ISNUMBER(VLOOKUP($E118,Others!$A$2:$B$68,2,0)/1024),(VLOOKUP($E118,Others!$A$2:$B$68,2,0)/1024),0)</f>
        <v>0</v>
      </c>
      <c r="Y118" s="5" t="e">
        <f t="shared" si="5"/>
        <v>#N/A</v>
      </c>
      <c r="Z118" s="5"/>
      <c r="AA118" s="89"/>
      <c r="AB118" s="88"/>
      <c r="AC118" s="74"/>
      <c r="AD118" s="5"/>
      <c r="AE118" s="5"/>
      <c r="AF118" s="74"/>
      <c r="AG118" s="5"/>
    </row>
    <row r="119" spans="1:33" ht="21.75" customHeight="1" x14ac:dyDescent="0.2">
      <c r="A119" s="1" t="s">
        <v>88</v>
      </c>
      <c r="B119" s="1" t="s">
        <v>166</v>
      </c>
      <c r="C119" s="1" t="s">
        <v>25</v>
      </c>
      <c r="D119" s="2" t="s">
        <v>13</v>
      </c>
      <c r="E119" s="78" t="s">
        <v>225</v>
      </c>
      <c r="F119" s="1" t="s">
        <v>160</v>
      </c>
      <c r="G119" s="1" t="s">
        <v>161</v>
      </c>
      <c r="H119" s="1" t="s">
        <v>56</v>
      </c>
      <c r="I119" s="4">
        <v>41651</v>
      </c>
      <c r="J119" s="45"/>
      <c r="K119" s="75">
        <v>260</v>
      </c>
      <c r="L119" s="57">
        <v>0</v>
      </c>
      <c r="M119" s="75"/>
      <c r="N119" s="75"/>
      <c r="O119" s="75"/>
      <c r="P119" s="75">
        <f t="shared" si="6"/>
        <v>260</v>
      </c>
      <c r="Q119" s="8">
        <f>VLOOKUP($E119,[1]Sheet1!$A$2:$C$764,3,0)</f>
        <v>202.30078125</v>
      </c>
      <c r="R119" s="8">
        <f>IF(ISNA(VLOOKUP($E119,[1]PROD!$F$3:$H$217,3,0)),0,(VLOOKUP($E119,[1]PROD!$F$3:$H$217,3,0)))</f>
        <v>0</v>
      </c>
      <c r="S119" s="8" t="e">
        <f>VLOOKUP($E119,[1]PROD!$I$3:$K$217,3,0)</f>
        <v>#N/A</v>
      </c>
      <c r="T119" s="8" t="e">
        <f>VLOOKUP($E119,[1]PROD!$L$3:$N$217,3,0)</f>
        <v>#N/A</v>
      </c>
      <c r="U119" s="8" t="e">
        <f>VLOOKUP($E119,[1]PROD!$O$3:$Q$217,3,0)</f>
        <v>#N/A</v>
      </c>
      <c r="V119" s="8" t="e">
        <f>VLOOKUP($E119,[1]PROD!$R$3:$T$217,3,0)</f>
        <v>#N/A</v>
      </c>
      <c r="W119" s="8">
        <f>(VLOOKUP($E119,'27TB Excel'!$A$3:$B$159,2,0)/1024)</f>
        <v>202.30078125</v>
      </c>
      <c r="X119" s="8">
        <f>IF(ISNUMBER(VLOOKUP($E119,Others!$A$2:$B$68,2,0)/1024),(VLOOKUP($E119,Others!$A$2:$B$68,2,0)/1024),0)</f>
        <v>202.30078125</v>
      </c>
      <c r="Y119" s="5">
        <f t="shared" si="5"/>
        <v>0</v>
      </c>
      <c r="Z119" s="5" t="s">
        <v>549</v>
      </c>
      <c r="AA119" s="89" t="s">
        <v>1</v>
      </c>
      <c r="AB119" s="88">
        <v>17802165</v>
      </c>
      <c r="AC119" s="74">
        <v>41651</v>
      </c>
      <c r="AD119" s="89" t="s">
        <v>1</v>
      </c>
      <c r="AE119" s="89" t="s">
        <v>559</v>
      </c>
      <c r="AF119" s="87" t="s">
        <v>564</v>
      </c>
      <c r="AG119" s="87" t="s">
        <v>564</v>
      </c>
    </row>
    <row r="120" spans="1:33" ht="18" hidden="1" customHeight="1" x14ac:dyDescent="0.2">
      <c r="A120" s="1" t="s">
        <v>88</v>
      </c>
      <c r="B120" s="1" t="s">
        <v>226</v>
      </c>
      <c r="C120" s="1" t="s">
        <v>25</v>
      </c>
      <c r="D120" s="2" t="s">
        <v>13</v>
      </c>
      <c r="E120" s="2" t="s">
        <v>227</v>
      </c>
      <c r="F120" s="1" t="s">
        <v>177</v>
      </c>
      <c r="G120" s="1" t="s">
        <v>161</v>
      </c>
      <c r="H120" s="1" t="s">
        <v>28</v>
      </c>
      <c r="I120" s="4"/>
      <c r="J120" s="57">
        <v>120</v>
      </c>
      <c r="K120" s="75">
        <v>30</v>
      </c>
      <c r="L120" s="57">
        <v>90</v>
      </c>
      <c r="M120" s="75"/>
      <c r="N120" s="75"/>
      <c r="O120" s="75"/>
      <c r="P120" s="75">
        <f t="shared" si="6"/>
        <v>240</v>
      </c>
      <c r="Q120" s="8">
        <f>VLOOKUP($E120,[1]Sheet1!$A$2:$C$764,3,0)</f>
        <v>370.884765625</v>
      </c>
      <c r="R120" s="8">
        <f>IF(ISNA(VLOOKUP($E120,[1]PROD!$F$3:$H$217,3,0)),0,(VLOOKUP($E120,[1]PROD!$F$3:$H$217,3,0)))</f>
        <v>0</v>
      </c>
      <c r="S120" s="8" t="e">
        <f>VLOOKUP($E120,[1]PROD!$I$3:$K$217,3,0)</f>
        <v>#N/A</v>
      </c>
      <c r="T120" s="8" t="e">
        <f>VLOOKUP($E120,[1]PROD!$L$3:$N$217,3,0)</f>
        <v>#N/A</v>
      </c>
      <c r="U120" s="8" t="e">
        <f>VLOOKUP($E120,[1]PROD!$O$3:$Q$217,3,0)</f>
        <v>#N/A</v>
      </c>
      <c r="V120" s="8" t="e">
        <f>VLOOKUP($E120,[1]PROD!$R$3:$T$217,3,0)</f>
        <v>#N/A</v>
      </c>
      <c r="W120" s="8">
        <f>(VLOOKUP($E120,'27TB Excel'!$A$3:$B$159,2,0)/1024)</f>
        <v>370.884765625</v>
      </c>
      <c r="X120" s="8">
        <f>IF(ISNUMBER(VLOOKUP($E120,Others!$A$2:$B$68,2,0)/1024),(VLOOKUP($E120,Others!$A$2:$B$68,2,0)/1024),0)</f>
        <v>0</v>
      </c>
      <c r="Y120" s="5">
        <f t="shared" si="5"/>
        <v>0</v>
      </c>
      <c r="Z120" s="5"/>
      <c r="AA120" s="89"/>
      <c r="AB120" s="88"/>
      <c r="AC120" s="74"/>
      <c r="AD120" s="5"/>
      <c r="AE120" s="5"/>
      <c r="AF120" s="74"/>
      <c r="AG120" s="5"/>
    </row>
    <row r="121" spans="1:33" ht="18" hidden="1" customHeight="1" x14ac:dyDescent="0.2">
      <c r="A121" s="1" t="s">
        <v>88</v>
      </c>
      <c r="B121" s="1" t="s">
        <v>226</v>
      </c>
      <c r="C121" s="1" t="s">
        <v>25</v>
      </c>
      <c r="D121" s="2" t="s">
        <v>13</v>
      </c>
      <c r="E121" s="2" t="s">
        <v>228</v>
      </c>
      <c r="F121" s="1" t="s">
        <v>177</v>
      </c>
      <c r="G121" s="1" t="s">
        <v>161</v>
      </c>
      <c r="H121" s="1" t="s">
        <v>28</v>
      </c>
      <c r="I121" s="4"/>
      <c r="J121" s="57"/>
      <c r="K121" s="75">
        <v>30</v>
      </c>
      <c r="L121" s="57"/>
      <c r="M121" s="75"/>
      <c r="N121" s="75"/>
      <c r="O121" s="75"/>
      <c r="P121" s="75">
        <f t="shared" si="6"/>
        <v>30</v>
      </c>
      <c r="Q121" s="8">
        <f>VLOOKUP($E121,[1]Sheet1!$A$2:$C$764,3,0)</f>
        <v>303.451171875</v>
      </c>
      <c r="R121" s="8">
        <f>IF(ISNA(VLOOKUP($E121,[1]PROD!$F$3:$H$217,3,0)),0,(VLOOKUP($E121,[1]PROD!$F$3:$H$217,3,0)))</f>
        <v>0</v>
      </c>
      <c r="S121" s="8" t="e">
        <f>VLOOKUP($E121,[1]PROD!$I$3:$K$217,3,0)</f>
        <v>#N/A</v>
      </c>
      <c r="T121" s="8" t="e">
        <f>VLOOKUP($E121,[1]PROD!$L$3:$N$217,3,0)</f>
        <v>#N/A</v>
      </c>
      <c r="U121" s="8" t="e">
        <f>VLOOKUP($E121,[1]PROD!$O$3:$Q$217,3,0)</f>
        <v>#N/A</v>
      </c>
      <c r="V121" s="8" t="e">
        <f>VLOOKUP($E121,[1]PROD!$R$3:$T$217,3,0)</f>
        <v>#N/A</v>
      </c>
      <c r="W121" s="8">
        <f>(VLOOKUP($E121,'27TB Excel'!$A$3:$B$159,2,0)/1024)</f>
        <v>303.451171875</v>
      </c>
      <c r="X121" s="8">
        <f>IF(ISNUMBER(VLOOKUP($E121,Others!$A$2:$B$68,2,0)/1024),(VLOOKUP($E121,Others!$A$2:$B$68,2,0)/1024),0)</f>
        <v>0</v>
      </c>
      <c r="Y121" s="5">
        <f t="shared" si="5"/>
        <v>0</v>
      </c>
      <c r="Z121" s="5"/>
      <c r="AA121" s="89"/>
      <c r="AB121" s="88"/>
      <c r="AC121" s="74"/>
      <c r="AD121" s="5"/>
      <c r="AE121" s="5"/>
      <c r="AF121" s="74"/>
      <c r="AG121" s="5"/>
    </row>
    <row r="122" spans="1:33" ht="18" hidden="1" customHeight="1" x14ac:dyDescent="0.2">
      <c r="A122" s="1" t="s">
        <v>88</v>
      </c>
      <c r="B122" s="1" t="s">
        <v>226</v>
      </c>
      <c r="C122" s="1" t="s">
        <v>25</v>
      </c>
      <c r="D122" s="2" t="s">
        <v>13</v>
      </c>
      <c r="E122" s="2" t="s">
        <v>229</v>
      </c>
      <c r="F122" s="1" t="s">
        <v>177</v>
      </c>
      <c r="G122" s="1" t="s">
        <v>161</v>
      </c>
      <c r="H122" s="1" t="s">
        <v>28</v>
      </c>
      <c r="I122" s="4"/>
      <c r="J122" s="57">
        <v>120</v>
      </c>
      <c r="K122" s="75">
        <v>30</v>
      </c>
      <c r="L122" s="57">
        <v>90</v>
      </c>
      <c r="M122" s="75"/>
      <c r="N122" s="75"/>
      <c r="O122" s="75"/>
      <c r="P122" s="75">
        <f t="shared" si="6"/>
        <v>240</v>
      </c>
      <c r="Q122" s="8">
        <f>VLOOKUP($E122,[1]Sheet1!$A$2:$C$764,3,0)</f>
        <v>236.017578125</v>
      </c>
      <c r="R122" s="8">
        <f>IF(ISNA(VLOOKUP($E122,[1]PROD!$F$3:$H$217,3,0)),0,(VLOOKUP($E122,[1]PROD!$F$3:$H$217,3,0)))</f>
        <v>0</v>
      </c>
      <c r="S122" s="8" t="e">
        <f>VLOOKUP($E122,[1]PROD!$I$3:$K$217,3,0)</f>
        <v>#N/A</v>
      </c>
      <c r="T122" s="8" t="e">
        <f>VLOOKUP($E122,[1]PROD!$L$3:$N$217,3,0)</f>
        <v>#N/A</v>
      </c>
      <c r="U122" s="8" t="e">
        <f>VLOOKUP($E122,[1]PROD!$O$3:$Q$217,3,0)</f>
        <v>#N/A</v>
      </c>
      <c r="V122" s="8" t="e">
        <f>VLOOKUP($E122,[1]PROD!$R$3:$T$217,3,0)</f>
        <v>#N/A</v>
      </c>
      <c r="W122" s="8">
        <f>(VLOOKUP($E122,'27TB Excel'!$A$3:$B$159,2,0)/1024)</f>
        <v>236.017578125</v>
      </c>
      <c r="X122" s="8">
        <f>IF(ISNUMBER(VLOOKUP($E122,Others!$A$2:$B$68,2,0)/1024),(VLOOKUP($E122,Others!$A$2:$B$68,2,0)/1024),0)</f>
        <v>0</v>
      </c>
      <c r="Y122" s="5">
        <f t="shared" si="5"/>
        <v>0</v>
      </c>
      <c r="Z122" s="5"/>
      <c r="AA122" s="89"/>
      <c r="AB122" s="88"/>
      <c r="AC122" s="74"/>
      <c r="AD122" s="5"/>
      <c r="AE122" s="5"/>
      <c r="AF122" s="74"/>
      <c r="AG122" s="5"/>
    </row>
    <row r="123" spans="1:33" ht="18" hidden="1" customHeight="1" x14ac:dyDescent="0.2">
      <c r="A123" s="1" t="s">
        <v>88</v>
      </c>
      <c r="B123" s="1" t="s">
        <v>226</v>
      </c>
      <c r="C123" s="1" t="s">
        <v>25</v>
      </c>
      <c r="D123" s="2" t="s">
        <v>13</v>
      </c>
      <c r="E123" s="2" t="s">
        <v>230</v>
      </c>
      <c r="F123" s="1" t="s">
        <v>177</v>
      </c>
      <c r="G123" s="1" t="s">
        <v>161</v>
      </c>
      <c r="H123" s="1" t="s">
        <v>28</v>
      </c>
      <c r="I123" s="4"/>
      <c r="J123" s="57"/>
      <c r="K123" s="75">
        <v>30</v>
      </c>
      <c r="L123" s="57"/>
      <c r="M123" s="75"/>
      <c r="N123" s="75"/>
      <c r="O123" s="75"/>
      <c r="P123" s="75">
        <f t="shared" si="6"/>
        <v>30</v>
      </c>
      <c r="Q123" s="8">
        <f>VLOOKUP($E123,[1]Sheet1!$A$2:$C$764,3,0)</f>
        <v>236.017578125</v>
      </c>
      <c r="R123" s="8">
        <f>IF(ISNA(VLOOKUP($E123,[1]PROD!$F$3:$H$217,3,0)),0,(VLOOKUP($E123,[1]PROD!$F$3:$H$217,3,0)))</f>
        <v>0</v>
      </c>
      <c r="S123" s="8" t="e">
        <f>VLOOKUP($E123,[1]PROD!$I$3:$K$217,3,0)</f>
        <v>#N/A</v>
      </c>
      <c r="T123" s="8" t="e">
        <f>VLOOKUP($E123,[1]PROD!$L$3:$N$217,3,0)</f>
        <v>#N/A</v>
      </c>
      <c r="U123" s="8" t="e">
        <f>VLOOKUP($E123,[1]PROD!$O$3:$Q$217,3,0)</f>
        <v>#N/A</v>
      </c>
      <c r="V123" s="8" t="e">
        <f>VLOOKUP($E123,[1]PROD!$R$3:$T$217,3,0)</f>
        <v>#N/A</v>
      </c>
      <c r="W123" s="8">
        <f>(VLOOKUP($E123,'27TB Excel'!$A$3:$B$159,2,0)/1024)</f>
        <v>236.017578125</v>
      </c>
      <c r="X123" s="8">
        <f>IF(ISNUMBER(VLOOKUP($E123,Others!$A$2:$B$68,2,0)/1024),(VLOOKUP($E123,Others!$A$2:$B$68,2,0)/1024),0)</f>
        <v>0</v>
      </c>
      <c r="Y123" s="5">
        <f t="shared" si="5"/>
        <v>0</v>
      </c>
      <c r="Z123" s="5"/>
      <c r="AA123" s="89"/>
      <c r="AB123" s="88"/>
      <c r="AC123" s="74"/>
      <c r="AD123" s="5"/>
      <c r="AE123" s="5"/>
      <c r="AF123" s="74"/>
      <c r="AG123" s="5"/>
    </row>
    <row r="124" spans="1:33" ht="18" hidden="1" customHeight="1" x14ac:dyDescent="0.2">
      <c r="A124" s="1" t="s">
        <v>10</v>
      </c>
      <c r="B124" s="1" t="s">
        <v>226</v>
      </c>
      <c r="C124" s="1" t="s">
        <v>25</v>
      </c>
      <c r="D124" s="2" t="s">
        <v>13</v>
      </c>
      <c r="E124" s="2" t="s">
        <v>231</v>
      </c>
      <c r="F124" s="1" t="s">
        <v>177</v>
      </c>
      <c r="G124" s="1" t="s">
        <v>161</v>
      </c>
      <c r="H124" s="1" t="s">
        <v>17</v>
      </c>
      <c r="I124" s="4"/>
      <c r="J124" s="45"/>
      <c r="K124" s="75"/>
      <c r="L124" s="45"/>
      <c r="M124" s="75"/>
      <c r="N124" s="75"/>
      <c r="O124" s="75"/>
      <c r="P124" s="75"/>
      <c r="Q124" s="8">
        <f>VLOOKUP($E124,[1]PROD!$O$3:$Q$217,3,0)</f>
        <v>303.451171875</v>
      </c>
      <c r="R124" s="8">
        <f>IF(ISNA(VLOOKUP($E124,[1]PROD!$F$3:$H$217,3,0)),0,(VLOOKUP($E124,[1]PROD!$F$3:$H$217,3,0)))</f>
        <v>0</v>
      </c>
      <c r="S124" s="8" t="e">
        <f>VLOOKUP($E124,[1]PROD!$I$3:$K$217,3,0)</f>
        <v>#N/A</v>
      </c>
      <c r="T124" s="8" t="e">
        <f>VLOOKUP($E124,[1]PROD!$L$3:$N$217,3,0)</f>
        <v>#N/A</v>
      </c>
      <c r="U124" s="8">
        <f>VLOOKUP($E124,[1]PROD!$O$3:$Q$217,3,0)</f>
        <v>303.451171875</v>
      </c>
      <c r="V124" s="8" t="e">
        <f>VLOOKUP($E124,[1]PROD!$R$3:$T$217,3,0)</f>
        <v>#N/A</v>
      </c>
      <c r="W124" s="8" t="e">
        <f>(VLOOKUP($E124,'27TB Excel'!$A$3:$B$159,2,0)/1024)</f>
        <v>#N/A</v>
      </c>
      <c r="X124" s="8">
        <f>IF(ISNUMBER(VLOOKUP($E124,Others!$A$2:$B$68,2,0)/1024),(VLOOKUP($E124,Others!$A$2:$B$68,2,0)/1024),0)</f>
        <v>0</v>
      </c>
      <c r="Y124" s="5" t="e">
        <f t="shared" si="5"/>
        <v>#N/A</v>
      </c>
      <c r="Z124" s="5"/>
      <c r="AA124" s="89"/>
      <c r="AB124" s="88"/>
      <c r="AC124" s="74"/>
      <c r="AD124" s="5"/>
      <c r="AE124" s="5"/>
      <c r="AF124" s="74"/>
      <c r="AG124" s="5"/>
    </row>
    <row r="125" spans="1:33" ht="18" hidden="1" customHeight="1" x14ac:dyDescent="0.2">
      <c r="A125" s="1" t="s">
        <v>10</v>
      </c>
      <c r="B125" s="1" t="s">
        <v>226</v>
      </c>
      <c r="C125" s="1" t="s">
        <v>25</v>
      </c>
      <c r="D125" s="2" t="s">
        <v>13</v>
      </c>
      <c r="E125" s="2" t="s">
        <v>232</v>
      </c>
      <c r="F125" s="1" t="s">
        <v>177</v>
      </c>
      <c r="G125" s="1" t="s">
        <v>161</v>
      </c>
      <c r="H125" s="1" t="s">
        <v>17</v>
      </c>
      <c r="I125" s="4"/>
      <c r="J125" s="45"/>
      <c r="K125" s="75"/>
      <c r="L125" s="45"/>
      <c r="M125" s="75"/>
      <c r="N125" s="75"/>
      <c r="O125" s="75"/>
      <c r="P125" s="75"/>
      <c r="Q125" s="8">
        <f>VLOOKUP($E125,[1]PROD!$O$3:$Q$217,3,0)</f>
        <v>168.583984375</v>
      </c>
      <c r="R125" s="8">
        <f>IF(ISNA(VLOOKUP($E125,[1]PROD!$F$3:$H$217,3,0)),0,(VLOOKUP($E125,[1]PROD!$F$3:$H$217,3,0)))</f>
        <v>0</v>
      </c>
      <c r="S125" s="8" t="e">
        <f>VLOOKUP($E125,[1]PROD!$I$3:$K$217,3,0)</f>
        <v>#N/A</v>
      </c>
      <c r="T125" s="8" t="e">
        <f>VLOOKUP($E125,[1]PROD!$L$3:$N$217,3,0)</f>
        <v>#N/A</v>
      </c>
      <c r="U125" s="8">
        <f>VLOOKUP($E125,[1]PROD!$O$3:$Q$217,3,0)</f>
        <v>168.583984375</v>
      </c>
      <c r="V125" s="8" t="e">
        <f>VLOOKUP($E125,[1]PROD!$R$3:$T$217,3,0)</f>
        <v>#N/A</v>
      </c>
      <c r="W125" s="8" t="e">
        <f>(VLOOKUP($E125,'27TB Excel'!$A$3:$B$159,2,0)/1024)</f>
        <v>#N/A</v>
      </c>
      <c r="X125" s="8">
        <f>IF(ISNUMBER(VLOOKUP($E125,Others!$A$2:$B$68,2,0)/1024),(VLOOKUP($E125,Others!$A$2:$B$68,2,0)/1024),0)</f>
        <v>0</v>
      </c>
      <c r="Y125" s="5" t="e">
        <f t="shared" si="5"/>
        <v>#N/A</v>
      </c>
      <c r="Z125" s="5"/>
      <c r="AA125" s="89"/>
      <c r="AB125" s="88"/>
      <c r="AC125" s="74"/>
      <c r="AD125" s="5"/>
      <c r="AE125" s="5"/>
      <c r="AF125" s="74"/>
      <c r="AG125" s="5"/>
    </row>
    <row r="126" spans="1:33" ht="18" hidden="1" customHeight="1" x14ac:dyDescent="0.2">
      <c r="A126" s="1" t="s">
        <v>88</v>
      </c>
      <c r="B126" s="1" t="s">
        <v>233</v>
      </c>
      <c r="C126" s="1" t="s">
        <v>53</v>
      </c>
      <c r="D126" s="2" t="s">
        <v>13</v>
      </c>
      <c r="E126" s="2" t="s">
        <v>234</v>
      </c>
      <c r="F126" s="1" t="s">
        <v>160</v>
      </c>
      <c r="G126" s="1" t="s">
        <v>161</v>
      </c>
      <c r="H126" s="1" t="s">
        <v>28</v>
      </c>
      <c r="I126" s="4"/>
      <c r="J126" s="45"/>
      <c r="K126" s="75"/>
      <c r="L126" s="45"/>
      <c r="M126" s="75"/>
      <c r="N126" s="75"/>
      <c r="O126" s="75"/>
      <c r="P126" s="75"/>
      <c r="Q126" s="8">
        <f>VLOOKUP($E126,[1]Sheet1!$A$2:$C$764,3,0)</f>
        <v>202.30078125</v>
      </c>
      <c r="R126" s="8">
        <f>IF(ISNA(VLOOKUP($E126,[1]PROD!$F$3:$H$217,3,0)),0,(VLOOKUP($E126,[1]PROD!$F$3:$H$217,3,0)))</f>
        <v>0</v>
      </c>
      <c r="S126" s="8" t="e">
        <f>VLOOKUP($E126,[1]PROD!$I$3:$K$217,3,0)</f>
        <v>#N/A</v>
      </c>
      <c r="T126" s="8" t="e">
        <f>VLOOKUP($E126,[1]PROD!$L$3:$N$217,3,0)</f>
        <v>#N/A</v>
      </c>
      <c r="U126" s="8" t="e">
        <f>VLOOKUP($E126,[1]PROD!$O$3:$Q$217,3,0)</f>
        <v>#N/A</v>
      </c>
      <c r="V126" s="8" t="e">
        <f>VLOOKUP($E126,[1]PROD!$R$3:$T$217,3,0)</f>
        <v>#N/A</v>
      </c>
      <c r="W126" s="8">
        <f>(VLOOKUP($E126,'27TB Excel'!$A$3:$B$159,2,0)/1024)</f>
        <v>202.30078125</v>
      </c>
      <c r="X126" s="8">
        <f>IF(ISNUMBER(VLOOKUP($E126,Others!$A$2:$B$68,2,0)/1024),(VLOOKUP($E126,Others!$A$2:$B$68,2,0)/1024),0)</f>
        <v>0</v>
      </c>
      <c r="Y126" s="5">
        <f t="shared" si="5"/>
        <v>0</v>
      </c>
      <c r="Z126" s="5"/>
      <c r="AA126" s="89"/>
      <c r="AB126" s="88"/>
      <c r="AC126" s="74"/>
      <c r="AD126" s="5"/>
      <c r="AE126" s="5"/>
      <c r="AF126" s="74"/>
      <c r="AG126" s="5"/>
    </row>
    <row r="127" spans="1:33" ht="21.75" customHeight="1" x14ac:dyDescent="0.2">
      <c r="A127" s="1" t="s">
        <v>88</v>
      </c>
      <c r="B127" s="1" t="s">
        <v>233</v>
      </c>
      <c r="C127" s="1" t="s">
        <v>53</v>
      </c>
      <c r="D127" s="2" t="s">
        <v>13</v>
      </c>
      <c r="E127" s="78" t="s">
        <v>235</v>
      </c>
      <c r="F127" s="1" t="s">
        <v>160</v>
      </c>
      <c r="G127" s="1" t="s">
        <v>161</v>
      </c>
      <c r="H127" s="1" t="s">
        <v>56</v>
      </c>
      <c r="I127" s="4">
        <v>41651</v>
      </c>
      <c r="J127" s="45"/>
      <c r="K127" s="75"/>
      <c r="L127" s="45"/>
      <c r="M127" s="75"/>
      <c r="N127" s="75"/>
      <c r="O127" s="75"/>
      <c r="P127" s="75"/>
      <c r="Q127" s="8">
        <f>VLOOKUP($E127,[1]Sheet1!$A$2:$C$764,3,0)</f>
        <v>236.017578125</v>
      </c>
      <c r="R127" s="8">
        <f>IF(ISNA(VLOOKUP($E127,[1]PROD!$F$3:$H$217,3,0)),0,(VLOOKUP($E127,[1]PROD!$F$3:$H$217,3,0)))</f>
        <v>0</v>
      </c>
      <c r="S127" s="8" t="e">
        <f>VLOOKUP($E127,[1]PROD!$I$3:$K$217,3,0)</f>
        <v>#N/A</v>
      </c>
      <c r="T127" s="8" t="e">
        <f>VLOOKUP($E127,[1]PROD!$L$3:$N$217,3,0)</f>
        <v>#N/A</v>
      </c>
      <c r="U127" s="8" t="e">
        <f>VLOOKUP($E127,[1]PROD!$O$3:$Q$217,3,0)</f>
        <v>#N/A</v>
      </c>
      <c r="V127" s="8" t="e">
        <f>VLOOKUP($E127,[1]PROD!$R$3:$T$217,3,0)</f>
        <v>#N/A</v>
      </c>
      <c r="W127" s="8">
        <f>(VLOOKUP($E127,'27TB Excel'!$A$3:$B$159,2,0)/1024)</f>
        <v>236.017578125</v>
      </c>
      <c r="X127" s="8">
        <f>IF(ISNUMBER(VLOOKUP($E127,Others!$A$2:$B$68,2,0)/1024),(VLOOKUP($E127,Others!$A$2:$B$68,2,0)/1024),0)</f>
        <v>236.017578125</v>
      </c>
      <c r="Y127" s="5">
        <f t="shared" si="5"/>
        <v>0</v>
      </c>
      <c r="Z127" s="5" t="s">
        <v>549</v>
      </c>
      <c r="AA127" s="89" t="s">
        <v>1</v>
      </c>
      <c r="AB127" s="88">
        <v>17802165</v>
      </c>
      <c r="AC127" s="74">
        <v>41651</v>
      </c>
      <c r="AD127" s="89" t="s">
        <v>1</v>
      </c>
      <c r="AE127" s="89" t="s">
        <v>559</v>
      </c>
      <c r="AF127" s="87" t="s">
        <v>564</v>
      </c>
      <c r="AG127" s="87" t="s">
        <v>564</v>
      </c>
    </row>
    <row r="128" spans="1:33" ht="18" hidden="1" customHeight="1" x14ac:dyDescent="0.2">
      <c r="A128" s="1" t="s">
        <v>88</v>
      </c>
      <c r="B128" s="1" t="s">
        <v>236</v>
      </c>
      <c r="C128" s="1" t="s">
        <v>25</v>
      </c>
      <c r="D128" s="2" t="s">
        <v>13</v>
      </c>
      <c r="E128" s="2" t="s">
        <v>237</v>
      </c>
      <c r="F128" s="1" t="s">
        <v>160</v>
      </c>
      <c r="G128" s="1" t="s">
        <v>161</v>
      </c>
      <c r="H128" s="1" t="s">
        <v>28</v>
      </c>
      <c r="I128" s="4"/>
      <c r="J128" s="45"/>
      <c r="K128" s="75"/>
      <c r="L128" s="45"/>
      <c r="M128" s="75"/>
      <c r="N128" s="75"/>
      <c r="O128" s="75"/>
      <c r="P128" s="75"/>
      <c r="Q128" s="8">
        <f>VLOOKUP($E128,[1]Sheet1!$A$2:$C$764,3,0)</f>
        <v>236.017578125</v>
      </c>
      <c r="R128" s="8">
        <f>IF(ISNA(VLOOKUP($E128,[1]PROD!$F$3:$H$217,3,0)),0,(VLOOKUP($E128,[1]PROD!$F$3:$H$217,3,0)))</f>
        <v>0</v>
      </c>
      <c r="S128" s="8" t="e">
        <f>VLOOKUP($E128,[1]PROD!$I$3:$K$217,3,0)</f>
        <v>#N/A</v>
      </c>
      <c r="T128" s="8" t="e">
        <f>VLOOKUP($E128,[1]PROD!$L$3:$N$217,3,0)</f>
        <v>#N/A</v>
      </c>
      <c r="U128" s="8" t="e">
        <f>VLOOKUP($E128,[1]PROD!$O$3:$Q$217,3,0)</f>
        <v>#N/A</v>
      </c>
      <c r="V128" s="8" t="e">
        <f>VLOOKUP($E128,[1]PROD!$R$3:$T$217,3,0)</f>
        <v>#N/A</v>
      </c>
      <c r="W128" s="8">
        <f>(VLOOKUP($E128,'27TB Excel'!$A$3:$B$159,2,0)/1024)</f>
        <v>236.017578125</v>
      </c>
      <c r="X128" s="8">
        <f>IF(ISNUMBER(VLOOKUP($E128,Others!$A$2:$B$68,2,0)/1024),(VLOOKUP($E128,Others!$A$2:$B$68,2,0)/1024),0)</f>
        <v>0</v>
      </c>
      <c r="Y128" s="5">
        <f t="shared" si="5"/>
        <v>0</v>
      </c>
      <c r="Z128" s="5"/>
      <c r="AA128" s="89"/>
      <c r="AB128" s="88"/>
      <c r="AC128" s="74"/>
      <c r="AD128" s="5"/>
      <c r="AE128" s="5"/>
      <c r="AF128" s="74"/>
      <c r="AG128" s="5"/>
    </row>
    <row r="129" spans="1:33" ht="21.75" customHeight="1" x14ac:dyDescent="0.2">
      <c r="A129" s="91" t="s">
        <v>88</v>
      </c>
      <c r="B129" s="91" t="s">
        <v>236</v>
      </c>
      <c r="C129" s="1" t="s">
        <v>25</v>
      </c>
      <c r="D129" s="2" t="s">
        <v>13</v>
      </c>
      <c r="E129" s="92" t="s">
        <v>238</v>
      </c>
      <c r="F129" s="91" t="s">
        <v>160</v>
      </c>
      <c r="G129" s="91" t="s">
        <v>161</v>
      </c>
      <c r="H129" s="1" t="s">
        <v>56</v>
      </c>
      <c r="I129" s="93">
        <v>41658</v>
      </c>
      <c r="J129" s="94"/>
      <c r="K129" s="75"/>
      <c r="L129" s="45"/>
      <c r="M129" s="75"/>
      <c r="N129" s="75"/>
      <c r="O129" s="75"/>
      <c r="P129" s="75"/>
      <c r="Q129" s="95">
        <f>VLOOKUP($E129,[1]Sheet1!$A$2:$C$764,3,0)</f>
        <v>236.017578125</v>
      </c>
      <c r="R129" s="8">
        <f>IF(ISNA(VLOOKUP($E129,[1]PROD!$F$3:$H$217,3,0)),0,(VLOOKUP($E129,[1]PROD!$F$3:$H$217,3,0)))</f>
        <v>0</v>
      </c>
      <c r="S129" s="8" t="e">
        <f>VLOOKUP($E129,[1]PROD!$I$3:$K$217,3,0)</f>
        <v>#N/A</v>
      </c>
      <c r="T129" s="8" t="e">
        <f>VLOOKUP($E129,[1]PROD!$L$3:$N$217,3,0)</f>
        <v>#N/A</v>
      </c>
      <c r="U129" s="8" t="e">
        <f>VLOOKUP($E129,[1]PROD!$O$3:$Q$217,3,0)</f>
        <v>#N/A</v>
      </c>
      <c r="V129" s="8" t="e">
        <f>VLOOKUP($E129,[1]PROD!$R$3:$T$217,3,0)</f>
        <v>#N/A</v>
      </c>
      <c r="W129" s="8">
        <f>(VLOOKUP($E129,'27TB Excel'!$A$3:$B$159,2,0)/1024)</f>
        <v>236.017578125</v>
      </c>
      <c r="X129" s="8">
        <f>IF(ISNUMBER(VLOOKUP($E129,Others!$A$2:$B$68,2,0)/1024),(VLOOKUP($E129,Others!$A$2:$B$68,2,0)/1024),0)</f>
        <v>236.017578125</v>
      </c>
      <c r="Y129" s="5">
        <f t="shared" si="5"/>
        <v>0</v>
      </c>
      <c r="Z129" s="96" t="s">
        <v>549</v>
      </c>
      <c r="AA129" s="97" t="s">
        <v>565</v>
      </c>
      <c r="AB129" s="98">
        <v>17802181</v>
      </c>
      <c r="AC129" s="99">
        <v>41658</v>
      </c>
      <c r="AD129" s="97" t="s">
        <v>568</v>
      </c>
      <c r="AE129" s="97" t="s">
        <v>567</v>
      </c>
      <c r="AF129" s="100" t="s">
        <v>564</v>
      </c>
      <c r="AG129" s="100" t="s">
        <v>564</v>
      </c>
    </row>
    <row r="130" spans="1:33" ht="18" hidden="1" customHeight="1" x14ac:dyDescent="0.2">
      <c r="A130" s="1" t="s">
        <v>88</v>
      </c>
      <c r="B130" s="1" t="s">
        <v>182</v>
      </c>
      <c r="C130" s="1" t="s">
        <v>53</v>
      </c>
      <c r="D130" s="2" t="s">
        <v>13</v>
      </c>
      <c r="E130" s="2" t="s">
        <v>239</v>
      </c>
      <c r="F130" s="1" t="s">
        <v>160</v>
      </c>
      <c r="G130" s="1" t="s">
        <v>161</v>
      </c>
      <c r="H130" s="1" t="s">
        <v>28</v>
      </c>
      <c r="I130" s="4"/>
      <c r="J130" s="45"/>
      <c r="K130" s="75"/>
      <c r="L130" s="45"/>
      <c r="M130" s="75"/>
      <c r="N130" s="75"/>
      <c r="O130" s="75"/>
      <c r="P130" s="75"/>
      <c r="Q130" s="8">
        <f>VLOOKUP($E130,[1]Sheet1!$A$2:$C$764,3,0)</f>
        <v>202.30078125</v>
      </c>
      <c r="R130" s="8">
        <f>IF(ISNA(VLOOKUP($E130,[1]PROD!$F$3:$H$217,3,0)),0,(VLOOKUP($E130,[1]PROD!$F$3:$H$217,3,0)))</f>
        <v>0</v>
      </c>
      <c r="S130" s="8" t="e">
        <f>VLOOKUP($E130,[1]PROD!$I$3:$K$217,3,0)</f>
        <v>#N/A</v>
      </c>
      <c r="T130" s="8" t="e">
        <f>VLOOKUP($E130,[1]PROD!$L$3:$N$217,3,0)</f>
        <v>#N/A</v>
      </c>
      <c r="U130" s="8" t="e">
        <f>VLOOKUP($E130,[1]PROD!$O$3:$Q$217,3,0)</f>
        <v>#N/A</v>
      </c>
      <c r="V130" s="8" t="e">
        <f>VLOOKUP($E130,[1]PROD!$R$3:$T$217,3,0)</f>
        <v>#N/A</v>
      </c>
      <c r="W130" s="8">
        <f>(VLOOKUP($E130,'27TB Excel'!$A$3:$B$159,2,0)/1024)</f>
        <v>202.30078125</v>
      </c>
      <c r="X130" s="8">
        <f>IF(ISNUMBER(VLOOKUP($E130,Others!$A$2:$B$68,2,0)/1024),(VLOOKUP($E130,Others!$A$2:$B$68,2,0)/1024),0)</f>
        <v>0</v>
      </c>
      <c r="Y130" s="5">
        <f t="shared" si="5"/>
        <v>0</v>
      </c>
      <c r="Z130" s="5"/>
      <c r="AA130" s="89"/>
      <c r="AB130" s="88"/>
      <c r="AC130" s="74"/>
      <c r="AD130" s="5"/>
      <c r="AE130" s="5"/>
      <c r="AF130" s="74"/>
      <c r="AG130" s="5"/>
    </row>
    <row r="131" spans="1:33" ht="21.75" customHeight="1" x14ac:dyDescent="0.2">
      <c r="A131" s="91" t="s">
        <v>88</v>
      </c>
      <c r="B131" s="91" t="s">
        <v>182</v>
      </c>
      <c r="C131" s="1" t="s">
        <v>53</v>
      </c>
      <c r="D131" s="2" t="s">
        <v>13</v>
      </c>
      <c r="E131" s="92" t="s">
        <v>240</v>
      </c>
      <c r="F131" s="91" t="s">
        <v>160</v>
      </c>
      <c r="G131" s="91" t="s">
        <v>161</v>
      </c>
      <c r="H131" s="1" t="s">
        <v>56</v>
      </c>
      <c r="I131" s="93">
        <v>41658</v>
      </c>
      <c r="J131" s="94"/>
      <c r="K131" s="75"/>
      <c r="L131" s="45"/>
      <c r="M131" s="75"/>
      <c r="N131" s="75"/>
      <c r="O131" s="75"/>
      <c r="P131" s="75"/>
      <c r="Q131" s="95">
        <f>VLOOKUP($E131,[1]Sheet1!$A$2:$C$764,3,0)</f>
        <v>202.30078125</v>
      </c>
      <c r="R131" s="8">
        <f>IF(ISNA(VLOOKUP($E131,[1]PROD!$F$3:$H$217,3,0)),0,(VLOOKUP($E131,[1]PROD!$F$3:$H$217,3,0)))</f>
        <v>0</v>
      </c>
      <c r="S131" s="8" t="e">
        <f>VLOOKUP($E131,[1]PROD!$I$3:$K$217,3,0)</f>
        <v>#N/A</v>
      </c>
      <c r="T131" s="8" t="e">
        <f>VLOOKUP($E131,[1]PROD!$L$3:$N$217,3,0)</f>
        <v>#N/A</v>
      </c>
      <c r="U131" s="8" t="e">
        <f>VLOOKUP($E131,[1]PROD!$O$3:$Q$217,3,0)</f>
        <v>#N/A</v>
      </c>
      <c r="V131" s="8" t="e">
        <f>VLOOKUP($E131,[1]PROD!$R$3:$T$217,3,0)</f>
        <v>#N/A</v>
      </c>
      <c r="W131" s="8">
        <f>(VLOOKUP($E131,'27TB Excel'!$A$3:$B$159,2,0)/1024)</f>
        <v>202.30078125</v>
      </c>
      <c r="X131" s="8">
        <f>IF(ISNUMBER(VLOOKUP($E131,Others!$A$2:$B$68,2,0)/1024),(VLOOKUP($E131,Others!$A$2:$B$68,2,0)/1024),0)</f>
        <v>202.30078125</v>
      </c>
      <c r="Y131" s="5">
        <f t="shared" si="5"/>
        <v>0</v>
      </c>
      <c r="Z131" s="96" t="s">
        <v>549</v>
      </c>
      <c r="AA131" s="97" t="s">
        <v>565</v>
      </c>
      <c r="AB131" s="98">
        <v>17802181</v>
      </c>
      <c r="AC131" s="99">
        <v>41658</v>
      </c>
      <c r="AD131" s="97" t="s">
        <v>568</v>
      </c>
      <c r="AE131" s="97" t="s">
        <v>567</v>
      </c>
      <c r="AF131" s="100" t="s">
        <v>564</v>
      </c>
      <c r="AG131" s="100" t="s">
        <v>564</v>
      </c>
    </row>
    <row r="132" spans="1:33" ht="18" hidden="1" customHeight="1" x14ac:dyDescent="0.2">
      <c r="A132" s="1" t="s">
        <v>88</v>
      </c>
      <c r="B132" s="1" t="s">
        <v>182</v>
      </c>
      <c r="C132" s="1" t="s">
        <v>53</v>
      </c>
      <c r="D132" s="2" t="s">
        <v>13</v>
      </c>
      <c r="E132" s="2" t="s">
        <v>241</v>
      </c>
      <c r="F132" s="1" t="s">
        <v>160</v>
      </c>
      <c r="G132" s="1" t="s">
        <v>161</v>
      </c>
      <c r="H132" s="1" t="s">
        <v>28</v>
      </c>
      <c r="I132" s="4"/>
      <c r="J132" s="45"/>
      <c r="K132" s="75"/>
      <c r="L132" s="45"/>
      <c r="M132" s="75"/>
      <c r="N132" s="75"/>
      <c r="O132" s="75"/>
      <c r="P132" s="75"/>
      <c r="Q132" s="8">
        <f>VLOOKUP($E132,[1]Sheet1!$A$2:$C$764,3,0)</f>
        <v>202.30078125</v>
      </c>
      <c r="R132" s="8">
        <f>IF(ISNA(VLOOKUP($E132,[1]PROD!$F$3:$H$217,3,0)),0,(VLOOKUP($E132,[1]PROD!$F$3:$H$217,3,0)))</f>
        <v>0</v>
      </c>
      <c r="S132" s="8" t="e">
        <f>VLOOKUP($E132,[1]PROD!$I$3:$K$217,3,0)</f>
        <v>#N/A</v>
      </c>
      <c r="T132" s="8" t="e">
        <f>VLOOKUP($E132,[1]PROD!$L$3:$N$217,3,0)</f>
        <v>#N/A</v>
      </c>
      <c r="U132" s="8" t="e">
        <f>VLOOKUP($E132,[1]PROD!$O$3:$Q$217,3,0)</f>
        <v>#N/A</v>
      </c>
      <c r="V132" s="8" t="e">
        <f>VLOOKUP($E132,[1]PROD!$R$3:$T$217,3,0)</f>
        <v>#N/A</v>
      </c>
      <c r="W132" s="8">
        <f>(VLOOKUP($E132,'27TB Excel'!$A$3:$B$159,2,0)/1024)</f>
        <v>202.30078125</v>
      </c>
      <c r="X132" s="8">
        <f>IF(ISNUMBER(VLOOKUP($E132,Others!$A$2:$B$68,2,0)/1024),(VLOOKUP($E132,Others!$A$2:$B$68,2,0)/1024),0)</f>
        <v>0</v>
      </c>
      <c r="Y132" s="5">
        <f t="shared" si="5"/>
        <v>0</v>
      </c>
      <c r="Z132" s="5"/>
      <c r="AA132" s="89"/>
      <c r="AB132" s="88"/>
      <c r="AC132" s="74"/>
      <c r="AD132" s="5"/>
      <c r="AE132" s="5"/>
      <c r="AF132" s="74"/>
      <c r="AG132" s="5"/>
    </row>
    <row r="133" spans="1:33" ht="21.75" customHeight="1" x14ac:dyDescent="0.2">
      <c r="A133" s="91" t="s">
        <v>88</v>
      </c>
      <c r="B133" s="91" t="s">
        <v>182</v>
      </c>
      <c r="C133" s="1" t="s">
        <v>53</v>
      </c>
      <c r="D133" s="2" t="s">
        <v>13</v>
      </c>
      <c r="E133" s="92" t="s">
        <v>242</v>
      </c>
      <c r="F133" s="91" t="s">
        <v>160</v>
      </c>
      <c r="G133" s="91" t="s">
        <v>161</v>
      </c>
      <c r="H133" s="1" t="s">
        <v>56</v>
      </c>
      <c r="I133" s="93">
        <v>41658</v>
      </c>
      <c r="J133" s="94"/>
      <c r="K133" s="75"/>
      <c r="L133" s="45"/>
      <c r="M133" s="75"/>
      <c r="N133" s="75"/>
      <c r="O133" s="75"/>
      <c r="P133" s="75"/>
      <c r="Q133" s="95">
        <f>VLOOKUP($E133,[1]Sheet1!$A$2:$C$764,3,0)</f>
        <v>202.30078125</v>
      </c>
      <c r="R133" s="8">
        <f>IF(ISNA(VLOOKUP($E133,[1]PROD!$F$3:$H$217,3,0)),0,(VLOOKUP($E133,[1]PROD!$F$3:$H$217,3,0)))</f>
        <v>0</v>
      </c>
      <c r="S133" s="8" t="e">
        <f>VLOOKUP($E133,[1]PROD!$I$3:$K$217,3,0)</f>
        <v>#N/A</v>
      </c>
      <c r="T133" s="8" t="e">
        <f>VLOOKUP($E133,[1]PROD!$L$3:$N$217,3,0)</f>
        <v>#N/A</v>
      </c>
      <c r="U133" s="8" t="e">
        <f>VLOOKUP($E133,[1]PROD!$O$3:$Q$217,3,0)</f>
        <v>#N/A</v>
      </c>
      <c r="V133" s="8" t="e">
        <f>VLOOKUP($E133,[1]PROD!$R$3:$T$217,3,0)</f>
        <v>#N/A</v>
      </c>
      <c r="W133" s="8">
        <f>(VLOOKUP($E133,'27TB Excel'!$A$3:$B$159,2,0)/1024)</f>
        <v>202.30078125</v>
      </c>
      <c r="X133" s="8">
        <f>IF(ISNUMBER(VLOOKUP($E133,Others!$A$2:$B$68,2,0)/1024),(VLOOKUP($E133,Others!$A$2:$B$68,2,0)/1024),0)</f>
        <v>202.30078125</v>
      </c>
      <c r="Y133" s="5">
        <f t="shared" si="5"/>
        <v>0</v>
      </c>
      <c r="Z133" s="96" t="s">
        <v>549</v>
      </c>
      <c r="AA133" s="97" t="s">
        <v>565</v>
      </c>
      <c r="AB133" s="98">
        <v>17802181</v>
      </c>
      <c r="AC133" s="99">
        <v>41658</v>
      </c>
      <c r="AD133" s="97" t="s">
        <v>568</v>
      </c>
      <c r="AE133" s="97" t="s">
        <v>567</v>
      </c>
      <c r="AF133" s="100" t="s">
        <v>564</v>
      </c>
      <c r="AG133" s="100" t="s">
        <v>564</v>
      </c>
    </row>
    <row r="134" spans="1:33" ht="18" hidden="1" customHeight="1" x14ac:dyDescent="0.2">
      <c r="A134" s="1" t="s">
        <v>88</v>
      </c>
      <c r="B134" s="1" t="s">
        <v>243</v>
      </c>
      <c r="C134" s="1" t="s">
        <v>25</v>
      </c>
      <c r="D134" s="2" t="s">
        <v>13</v>
      </c>
      <c r="E134" s="2" t="s">
        <v>244</v>
      </c>
      <c r="F134" s="1" t="s">
        <v>177</v>
      </c>
      <c r="G134" s="1" t="s">
        <v>161</v>
      </c>
      <c r="H134" s="1" t="s">
        <v>28</v>
      </c>
      <c r="I134" s="4"/>
      <c r="J134" s="45"/>
      <c r="K134" s="75"/>
      <c r="L134" s="45"/>
      <c r="M134" s="75"/>
      <c r="N134" s="75"/>
      <c r="O134" s="75"/>
      <c r="P134" s="75"/>
      <c r="Q134" s="8">
        <f>VLOOKUP($E134,[1]Sheet1!$A$2:$C$764,3,0)</f>
        <v>202.30078125</v>
      </c>
      <c r="R134" s="8">
        <f>IF(ISNA(VLOOKUP($E134,[1]PROD!$F$3:$H$217,3,0)),0,(VLOOKUP($E134,[1]PROD!$F$3:$H$217,3,0)))</f>
        <v>0</v>
      </c>
      <c r="S134" s="8" t="e">
        <f>VLOOKUP($E134,[1]PROD!$I$3:$K$217,3,0)</f>
        <v>#N/A</v>
      </c>
      <c r="T134" s="8" t="e">
        <f>VLOOKUP($E134,[1]PROD!$L$3:$N$217,3,0)</f>
        <v>#N/A</v>
      </c>
      <c r="U134" s="8" t="e">
        <f>VLOOKUP($E134,[1]PROD!$O$3:$Q$217,3,0)</f>
        <v>#N/A</v>
      </c>
      <c r="V134" s="8" t="e">
        <f>VLOOKUP($E134,[1]PROD!$R$3:$T$217,3,0)</f>
        <v>#N/A</v>
      </c>
      <c r="W134" s="8">
        <f>(VLOOKUP($E134,'27TB Excel'!$A$3:$B$159,2,0)/1024)</f>
        <v>202.30078125</v>
      </c>
      <c r="X134" s="8">
        <f>IF(ISNUMBER(VLOOKUP($E134,Others!$A$2:$B$68,2,0)/1024),(VLOOKUP($E134,Others!$A$2:$B$68,2,0)/1024),0)</f>
        <v>0</v>
      </c>
      <c r="Y134" s="5">
        <f t="shared" si="5"/>
        <v>0</v>
      </c>
      <c r="Z134" s="5"/>
      <c r="AA134" s="89"/>
      <c r="AB134" s="88"/>
      <c r="AC134" s="74"/>
      <c r="AD134" s="5"/>
      <c r="AE134" s="5"/>
      <c r="AF134" s="74"/>
      <c r="AG134" s="5"/>
    </row>
    <row r="135" spans="1:33" ht="18" hidden="1" customHeight="1" x14ac:dyDescent="0.2">
      <c r="A135" s="1" t="s">
        <v>88</v>
      </c>
      <c r="B135" s="1" t="s">
        <v>245</v>
      </c>
      <c r="C135" s="1" t="s">
        <v>25</v>
      </c>
      <c r="D135" s="2" t="s">
        <v>13</v>
      </c>
      <c r="E135" s="2" t="s">
        <v>246</v>
      </c>
      <c r="F135" s="1" t="s">
        <v>160</v>
      </c>
      <c r="G135" s="1" t="s">
        <v>161</v>
      </c>
      <c r="H135" s="1" t="s">
        <v>28</v>
      </c>
      <c r="I135" s="4"/>
      <c r="J135" s="45"/>
      <c r="K135" s="75">
        <v>90</v>
      </c>
      <c r="L135" s="57"/>
      <c r="M135" s="75">
        <v>60</v>
      </c>
      <c r="N135" s="75"/>
      <c r="O135" s="75"/>
      <c r="P135" s="75">
        <v>150</v>
      </c>
      <c r="Q135" s="8">
        <f>VLOOKUP($E135,[1]Sheet1!$A$2:$C$764,3,0)</f>
        <v>337.16796875</v>
      </c>
      <c r="R135" s="8">
        <f>IF(ISNA(VLOOKUP($E135,[1]PROD!$F$3:$H$217,3,0)),0,(VLOOKUP($E135,[1]PROD!$F$3:$H$217,3,0)))</f>
        <v>0</v>
      </c>
      <c r="S135" s="8" t="e">
        <f>VLOOKUP($E135,[1]PROD!$I$3:$K$217,3,0)</f>
        <v>#N/A</v>
      </c>
      <c r="T135" s="8" t="e">
        <f>VLOOKUP($E135,[1]PROD!$L$3:$N$217,3,0)</f>
        <v>#N/A</v>
      </c>
      <c r="U135" s="8" t="e">
        <f>VLOOKUP($E135,[1]PROD!$O$3:$Q$217,3,0)</f>
        <v>#N/A</v>
      </c>
      <c r="V135" s="8" t="e">
        <f>VLOOKUP($E135,[1]PROD!$R$3:$T$217,3,0)</f>
        <v>#N/A</v>
      </c>
      <c r="W135" s="8">
        <f>(VLOOKUP($E135,'27TB Excel'!$A$3:$B$159,2,0)/1024)</f>
        <v>337.16796875</v>
      </c>
      <c r="X135" s="8">
        <f>IF(ISNUMBER(VLOOKUP($E135,Others!$A$2:$B$68,2,0)/1024),(VLOOKUP($E135,Others!$A$2:$B$68,2,0)/1024),0)</f>
        <v>0</v>
      </c>
      <c r="Y135" s="5">
        <f t="shared" si="5"/>
        <v>0</v>
      </c>
      <c r="Z135" s="5"/>
      <c r="AA135" s="89"/>
      <c r="AB135" s="88"/>
      <c r="AC135" s="74"/>
      <c r="AD135" s="5"/>
      <c r="AE135" s="5"/>
      <c r="AF135" s="74"/>
      <c r="AG135" s="5"/>
    </row>
    <row r="136" spans="1:33" ht="21.75" customHeight="1" x14ac:dyDescent="0.2">
      <c r="A136" s="91" t="s">
        <v>88</v>
      </c>
      <c r="B136" s="91" t="s">
        <v>245</v>
      </c>
      <c r="C136" s="1" t="s">
        <v>25</v>
      </c>
      <c r="D136" s="2" t="s">
        <v>13</v>
      </c>
      <c r="E136" s="92" t="s">
        <v>247</v>
      </c>
      <c r="F136" s="91" t="s">
        <v>160</v>
      </c>
      <c r="G136" s="91" t="s">
        <v>161</v>
      </c>
      <c r="H136" s="1" t="s">
        <v>56</v>
      </c>
      <c r="I136" s="93">
        <v>41658</v>
      </c>
      <c r="J136" s="94"/>
      <c r="K136" s="75">
        <v>90</v>
      </c>
      <c r="L136" s="57"/>
      <c r="M136" s="75">
        <v>60</v>
      </c>
      <c r="N136" s="75"/>
      <c r="O136" s="75"/>
      <c r="P136" s="75">
        <v>150</v>
      </c>
      <c r="Q136" s="95">
        <f>VLOOKUP($E136,[1]Sheet1!$A$2:$C$764,3,0)</f>
        <v>337.16796875</v>
      </c>
      <c r="R136" s="8">
        <f>IF(ISNA(VLOOKUP($E136,[1]PROD!$F$3:$H$217,3,0)),0,(VLOOKUP($E136,[1]PROD!$F$3:$H$217,3,0)))</f>
        <v>0</v>
      </c>
      <c r="S136" s="8" t="e">
        <f>VLOOKUP($E136,[1]PROD!$I$3:$K$217,3,0)</f>
        <v>#N/A</v>
      </c>
      <c r="T136" s="8" t="e">
        <f>VLOOKUP($E136,[1]PROD!$L$3:$N$217,3,0)</f>
        <v>#N/A</v>
      </c>
      <c r="U136" s="8" t="e">
        <f>VLOOKUP($E136,[1]PROD!$O$3:$Q$217,3,0)</f>
        <v>#N/A</v>
      </c>
      <c r="V136" s="8" t="e">
        <f>VLOOKUP($E136,[1]PROD!$R$3:$T$217,3,0)</f>
        <v>#N/A</v>
      </c>
      <c r="W136" s="8">
        <f>(VLOOKUP($E136,'27TB Excel'!$A$3:$B$159,2,0)/1024)</f>
        <v>337.16796875</v>
      </c>
      <c r="X136" s="8">
        <f>IF(ISNUMBER(VLOOKUP($E136,Others!$A$2:$B$68,2,0)/1024),(VLOOKUP($E136,Others!$A$2:$B$68,2,0)/1024),0)</f>
        <v>337.16796875</v>
      </c>
      <c r="Y136" s="5">
        <f t="shared" si="5"/>
        <v>0</v>
      </c>
      <c r="Z136" s="96" t="s">
        <v>549</v>
      </c>
      <c r="AA136" s="97" t="s">
        <v>565</v>
      </c>
      <c r="AB136" s="98">
        <v>17802181</v>
      </c>
      <c r="AC136" s="99">
        <v>41658</v>
      </c>
      <c r="AD136" s="97" t="s">
        <v>568</v>
      </c>
      <c r="AE136" s="97" t="s">
        <v>567</v>
      </c>
      <c r="AF136" s="100" t="s">
        <v>564</v>
      </c>
      <c r="AG136" s="100" t="s">
        <v>564</v>
      </c>
    </row>
    <row r="137" spans="1:33" ht="18" hidden="1" customHeight="1" x14ac:dyDescent="0.2">
      <c r="A137" s="1" t="s">
        <v>88</v>
      </c>
      <c r="B137" s="1" t="s">
        <v>248</v>
      </c>
      <c r="C137" s="1" t="s">
        <v>25</v>
      </c>
      <c r="D137" s="2" t="s">
        <v>13</v>
      </c>
      <c r="E137" s="2" t="s">
        <v>249</v>
      </c>
      <c r="F137" s="1" t="s">
        <v>177</v>
      </c>
      <c r="G137" s="1" t="s">
        <v>161</v>
      </c>
      <c r="H137" s="1" t="s">
        <v>28</v>
      </c>
      <c r="I137" s="4" t="s">
        <v>250</v>
      </c>
      <c r="J137" s="57"/>
      <c r="K137" s="75">
        <v>60</v>
      </c>
      <c r="L137" s="57"/>
      <c r="M137" s="75"/>
      <c r="N137" s="75"/>
      <c r="O137" s="75">
        <v>60</v>
      </c>
      <c r="P137" s="75">
        <v>120</v>
      </c>
      <c r="Q137" s="8">
        <f>VLOOKUP($E137,[1]Sheet1!$A$2:$C$764,3,0)</f>
        <v>236.017578125</v>
      </c>
      <c r="R137" s="8">
        <f>IF(ISNA(VLOOKUP($E137,[1]PROD!$F$3:$H$217,3,0)),0,(VLOOKUP($E137,[1]PROD!$F$3:$H$217,3,0)))</f>
        <v>0</v>
      </c>
      <c r="S137" s="8" t="e">
        <f>VLOOKUP($E137,[1]PROD!$I$3:$K$217,3,0)</f>
        <v>#N/A</v>
      </c>
      <c r="T137" s="8" t="e">
        <f>VLOOKUP($E137,[1]PROD!$L$3:$N$217,3,0)</f>
        <v>#N/A</v>
      </c>
      <c r="U137" s="8" t="e">
        <f>VLOOKUP($E137,[1]PROD!$O$3:$Q$217,3,0)</f>
        <v>#N/A</v>
      </c>
      <c r="V137" s="8" t="e">
        <f>VLOOKUP($E137,[1]PROD!$R$3:$T$217,3,0)</f>
        <v>#N/A</v>
      </c>
      <c r="W137" s="8">
        <f>(VLOOKUP($E137,'27TB Excel'!$A$3:$B$159,2,0)/1024)</f>
        <v>236.017578125</v>
      </c>
      <c r="X137" s="8">
        <f>IF(ISNUMBER(VLOOKUP($E137,Others!$A$2:$B$68,2,0)/1024),(VLOOKUP($E137,Others!$A$2:$B$68,2,0)/1024),0)</f>
        <v>0</v>
      </c>
      <c r="Y137" s="5">
        <f t="shared" si="5"/>
        <v>0</v>
      </c>
      <c r="Z137" s="5"/>
      <c r="AA137" s="89"/>
      <c r="AB137" s="88"/>
      <c r="AC137" s="74"/>
      <c r="AD137" s="5"/>
      <c r="AE137" s="5"/>
      <c r="AF137" s="74"/>
      <c r="AG137" s="5"/>
    </row>
    <row r="138" spans="1:33" ht="18" hidden="1" customHeight="1" x14ac:dyDescent="0.2">
      <c r="A138" s="1" t="s">
        <v>88</v>
      </c>
      <c r="B138" s="1" t="s">
        <v>248</v>
      </c>
      <c r="C138" s="1" t="s">
        <v>25</v>
      </c>
      <c r="D138" s="2" t="s">
        <v>13</v>
      </c>
      <c r="E138" s="2" t="s">
        <v>251</v>
      </c>
      <c r="F138" s="1" t="s">
        <v>177</v>
      </c>
      <c r="G138" s="1" t="s">
        <v>161</v>
      </c>
      <c r="H138" s="1" t="s">
        <v>56</v>
      </c>
      <c r="I138" s="4" t="s">
        <v>250</v>
      </c>
      <c r="J138" s="57"/>
      <c r="K138" s="75">
        <v>60</v>
      </c>
      <c r="L138" s="57"/>
      <c r="M138" s="75"/>
      <c r="N138" s="75"/>
      <c r="O138" s="75">
        <v>60</v>
      </c>
      <c r="P138" s="75">
        <v>120</v>
      </c>
      <c r="Q138" s="8">
        <f>VLOOKUP($E138,[1]Sheet1!$A$2:$C$764,3,0)</f>
        <v>236.017578125</v>
      </c>
      <c r="R138" s="8">
        <f>IF(ISNA(VLOOKUP($E138,[1]PROD!$F$3:$H$217,3,0)),0,(VLOOKUP($E138,[1]PROD!$F$3:$H$217,3,0)))</f>
        <v>0</v>
      </c>
      <c r="S138" s="8" t="e">
        <f>VLOOKUP($E138,[1]PROD!$I$3:$K$217,3,0)</f>
        <v>#N/A</v>
      </c>
      <c r="T138" s="8" t="e">
        <f>VLOOKUP($E138,[1]PROD!$L$3:$N$217,3,0)</f>
        <v>#N/A</v>
      </c>
      <c r="U138" s="8" t="e">
        <f>VLOOKUP($E138,[1]PROD!$O$3:$Q$217,3,0)</f>
        <v>#N/A</v>
      </c>
      <c r="V138" s="8" t="e">
        <f>VLOOKUP($E138,[1]PROD!$R$3:$T$217,3,0)</f>
        <v>#N/A</v>
      </c>
      <c r="W138" s="8">
        <f>(VLOOKUP($E138,'27TB Excel'!$A$3:$B$159,2,0)/1024)</f>
        <v>236.017578125</v>
      </c>
      <c r="X138" s="8">
        <f>IF(ISNUMBER(VLOOKUP($E138,Others!$A$2:$B$68,2,0)/1024),(VLOOKUP($E138,Others!$A$2:$B$68,2,0)/1024),0)</f>
        <v>236.017578125</v>
      </c>
      <c r="Y138" s="5">
        <f t="shared" si="5"/>
        <v>0</v>
      </c>
      <c r="Z138" s="5"/>
      <c r="AA138" s="89"/>
      <c r="AB138" s="88"/>
      <c r="AC138" s="74"/>
      <c r="AD138" s="5"/>
      <c r="AE138" s="5"/>
      <c r="AF138" s="74"/>
      <c r="AG138" s="5"/>
    </row>
    <row r="139" spans="1:33" ht="18" hidden="1" customHeight="1" x14ac:dyDescent="0.2">
      <c r="A139" s="1" t="s">
        <v>88</v>
      </c>
      <c r="B139" s="1" t="s">
        <v>248</v>
      </c>
      <c r="C139" s="1" t="s">
        <v>25</v>
      </c>
      <c r="D139" s="2" t="s">
        <v>13</v>
      </c>
      <c r="E139" s="2" t="s">
        <v>252</v>
      </c>
      <c r="F139" s="1" t="s">
        <v>177</v>
      </c>
      <c r="G139" s="1" t="s">
        <v>161</v>
      </c>
      <c r="H139" s="1" t="s">
        <v>28</v>
      </c>
      <c r="I139" s="4" t="s">
        <v>18</v>
      </c>
      <c r="J139" s="57"/>
      <c r="K139" s="75">
        <v>60</v>
      </c>
      <c r="L139" s="57"/>
      <c r="M139" s="75"/>
      <c r="N139" s="75"/>
      <c r="O139" s="75">
        <v>30</v>
      </c>
      <c r="P139" s="75">
        <v>90</v>
      </c>
      <c r="Q139" s="8">
        <f>VLOOKUP($E139,[1]Sheet1!$A$2:$C$764,3,0)</f>
        <v>168.583984375</v>
      </c>
      <c r="R139" s="8">
        <f>IF(ISNA(VLOOKUP($E139,[1]PROD!$F$3:$H$217,3,0)),0,(VLOOKUP($E139,[1]PROD!$F$3:$H$217,3,0)))</f>
        <v>0</v>
      </c>
      <c r="S139" s="8" t="e">
        <f>VLOOKUP($E139,[1]PROD!$I$3:$K$217,3,0)</f>
        <v>#N/A</v>
      </c>
      <c r="T139" s="8" t="e">
        <f>VLOOKUP($E139,[1]PROD!$L$3:$N$217,3,0)</f>
        <v>#N/A</v>
      </c>
      <c r="U139" s="8" t="e">
        <f>VLOOKUP($E139,[1]PROD!$O$3:$Q$217,3,0)</f>
        <v>#N/A</v>
      </c>
      <c r="V139" s="8" t="e">
        <f>VLOOKUP($E139,[1]PROD!$R$3:$T$217,3,0)</f>
        <v>#N/A</v>
      </c>
      <c r="W139" s="8">
        <f>(VLOOKUP($E139,'27TB Excel'!$A$3:$B$159,2,0)/1024)</f>
        <v>168.583984375</v>
      </c>
      <c r="X139" s="8">
        <f>IF(ISNUMBER(VLOOKUP($E139,Others!$A$2:$B$68,2,0)/1024),(VLOOKUP($E139,Others!$A$2:$B$68,2,0)/1024),0)</f>
        <v>0</v>
      </c>
      <c r="Y139" s="5">
        <f t="shared" si="5"/>
        <v>0</v>
      </c>
      <c r="Z139" s="5"/>
      <c r="AA139" s="89"/>
      <c r="AB139" s="88"/>
      <c r="AC139" s="74"/>
      <c r="AD139" s="5"/>
      <c r="AE139" s="5"/>
      <c r="AF139" s="74"/>
      <c r="AG139" s="5"/>
    </row>
    <row r="140" spans="1:33" ht="18" hidden="1" customHeight="1" x14ac:dyDescent="0.2">
      <c r="A140" s="1" t="s">
        <v>88</v>
      </c>
      <c r="B140" s="1" t="s">
        <v>248</v>
      </c>
      <c r="C140" s="1" t="s">
        <v>25</v>
      </c>
      <c r="D140" s="2" t="s">
        <v>13</v>
      </c>
      <c r="E140" s="2" t="s">
        <v>253</v>
      </c>
      <c r="F140" s="1" t="s">
        <v>177</v>
      </c>
      <c r="G140" s="1" t="s">
        <v>161</v>
      </c>
      <c r="H140" s="1" t="s">
        <v>56</v>
      </c>
      <c r="I140" s="4" t="s">
        <v>18</v>
      </c>
      <c r="J140" s="57"/>
      <c r="K140" s="75">
        <v>60</v>
      </c>
      <c r="L140" s="57"/>
      <c r="M140" s="75"/>
      <c r="N140" s="75"/>
      <c r="O140" s="75">
        <v>30</v>
      </c>
      <c r="P140" s="75">
        <v>90</v>
      </c>
      <c r="Q140" s="8">
        <f>VLOOKUP($E140,[1]Sheet1!$A$2:$C$764,3,0)</f>
        <v>168.583984375</v>
      </c>
      <c r="R140" s="8">
        <f>IF(ISNA(VLOOKUP($E140,[1]PROD!$F$3:$H$217,3,0)),0,(VLOOKUP($E140,[1]PROD!$F$3:$H$217,3,0)))</f>
        <v>0</v>
      </c>
      <c r="S140" s="8" t="e">
        <f>VLOOKUP($E140,[1]PROD!$I$3:$K$217,3,0)</f>
        <v>#N/A</v>
      </c>
      <c r="T140" s="8" t="e">
        <f>VLOOKUP($E140,[1]PROD!$L$3:$N$217,3,0)</f>
        <v>#N/A</v>
      </c>
      <c r="U140" s="8" t="e">
        <f>VLOOKUP($E140,[1]PROD!$O$3:$Q$217,3,0)</f>
        <v>#N/A</v>
      </c>
      <c r="V140" s="8" t="e">
        <f>VLOOKUP($E140,[1]PROD!$R$3:$T$217,3,0)</f>
        <v>#N/A</v>
      </c>
      <c r="W140" s="8">
        <f>(VLOOKUP($E140,'27TB Excel'!$A$3:$B$159,2,0)/1024)</f>
        <v>168.583984375</v>
      </c>
      <c r="X140" s="8">
        <f>IF(ISNUMBER(VLOOKUP($E140,Others!$A$2:$B$68,2,0)/1024),(VLOOKUP($E140,Others!$A$2:$B$68,2,0)/1024),0)</f>
        <v>0</v>
      </c>
      <c r="Y140" s="5">
        <f t="shared" ref="Y140:Y168" si="7">IF($Q140-$W140,0,$Q140-$W140)</f>
        <v>0</v>
      </c>
      <c r="Z140" s="5"/>
      <c r="AA140" s="89"/>
      <c r="AB140" s="88"/>
      <c r="AC140" s="74"/>
      <c r="AD140" s="5"/>
      <c r="AE140" s="5"/>
      <c r="AF140" s="74"/>
      <c r="AG140" s="5"/>
    </row>
    <row r="141" spans="1:33" ht="18" hidden="1" customHeight="1" x14ac:dyDescent="0.2">
      <c r="A141" s="1" t="s">
        <v>88</v>
      </c>
      <c r="B141" s="1" t="s">
        <v>254</v>
      </c>
      <c r="C141" s="1" t="s">
        <v>25</v>
      </c>
      <c r="D141" s="2" t="s">
        <v>13</v>
      </c>
      <c r="E141" s="2" t="s">
        <v>255</v>
      </c>
      <c r="F141" s="1" t="s">
        <v>160</v>
      </c>
      <c r="G141" s="1" t="s">
        <v>161</v>
      </c>
      <c r="H141" s="1" t="s">
        <v>28</v>
      </c>
      <c r="I141" s="4"/>
      <c r="J141" s="45"/>
      <c r="K141" s="75">
        <v>130</v>
      </c>
      <c r="L141" s="57">
        <v>0</v>
      </c>
      <c r="M141" s="75"/>
      <c r="N141" s="75"/>
      <c r="O141" s="75"/>
      <c r="P141" s="75">
        <f>SUM(J141:L141)</f>
        <v>130</v>
      </c>
      <c r="Q141" s="8">
        <f>VLOOKUP($E141,[1]Sheet1!$A$2:$C$764,3,0)</f>
        <v>202.30078125</v>
      </c>
      <c r="R141" s="8">
        <f>IF(ISNA(VLOOKUP($E141,[1]PROD!$F$3:$H$217,3,0)),0,(VLOOKUP($E141,[1]PROD!$F$3:$H$217,3,0)))</f>
        <v>0</v>
      </c>
      <c r="S141" s="8" t="e">
        <f>VLOOKUP($E141,[1]PROD!$I$3:$K$217,3,0)</f>
        <v>#N/A</v>
      </c>
      <c r="T141" s="8" t="e">
        <f>VLOOKUP($E141,[1]PROD!$L$3:$N$217,3,0)</f>
        <v>#N/A</v>
      </c>
      <c r="U141" s="8" t="e">
        <f>VLOOKUP($E141,[1]PROD!$O$3:$Q$217,3,0)</f>
        <v>#N/A</v>
      </c>
      <c r="V141" s="8" t="e">
        <f>VLOOKUP($E141,[1]PROD!$R$3:$T$217,3,0)</f>
        <v>#N/A</v>
      </c>
      <c r="W141" s="8">
        <f>(VLOOKUP($E141,'27TB Excel'!$A$3:$B$159,2,0)/1024)</f>
        <v>202.30078125</v>
      </c>
      <c r="X141" s="8">
        <f>IF(ISNUMBER(VLOOKUP($E141,Others!$A$2:$B$68,2,0)/1024),(VLOOKUP($E141,Others!$A$2:$B$68,2,0)/1024),0)</f>
        <v>0</v>
      </c>
      <c r="Y141" s="5">
        <f t="shared" si="7"/>
        <v>0</v>
      </c>
      <c r="Z141" s="5"/>
      <c r="AA141" s="89"/>
      <c r="AB141" s="88"/>
      <c r="AC141" s="74"/>
      <c r="AD141" s="5"/>
      <c r="AE141" s="5"/>
      <c r="AF141" s="74"/>
      <c r="AG141" s="5"/>
    </row>
    <row r="142" spans="1:33" ht="21.75" customHeight="1" x14ac:dyDescent="0.2">
      <c r="A142" s="91" t="s">
        <v>88</v>
      </c>
      <c r="B142" s="91" t="s">
        <v>254</v>
      </c>
      <c r="C142" s="1" t="s">
        <v>25</v>
      </c>
      <c r="D142" s="2" t="s">
        <v>13</v>
      </c>
      <c r="E142" s="92" t="s">
        <v>256</v>
      </c>
      <c r="F142" s="91" t="s">
        <v>160</v>
      </c>
      <c r="G142" s="91" t="s">
        <v>161</v>
      </c>
      <c r="H142" s="1" t="s">
        <v>56</v>
      </c>
      <c r="I142" s="93">
        <v>41658</v>
      </c>
      <c r="J142" s="94"/>
      <c r="K142" s="75">
        <v>130</v>
      </c>
      <c r="L142" s="57">
        <v>0</v>
      </c>
      <c r="M142" s="75"/>
      <c r="N142" s="75"/>
      <c r="O142" s="75"/>
      <c r="P142" s="75">
        <f>SUM(J142:L142)</f>
        <v>130</v>
      </c>
      <c r="Q142" s="95">
        <f>VLOOKUP($E142,[1]Sheet1!$A$2:$C$764,3,0)</f>
        <v>202.30078125</v>
      </c>
      <c r="R142" s="8">
        <f>IF(ISNA(VLOOKUP($E142,[1]PROD!$F$3:$H$217,3,0)),0,(VLOOKUP($E142,[1]PROD!$F$3:$H$217,3,0)))</f>
        <v>0</v>
      </c>
      <c r="S142" s="8" t="e">
        <f>VLOOKUP($E142,[1]PROD!$I$3:$K$217,3,0)</f>
        <v>#N/A</v>
      </c>
      <c r="T142" s="8" t="e">
        <f>VLOOKUP($E142,[1]PROD!$L$3:$N$217,3,0)</f>
        <v>#N/A</v>
      </c>
      <c r="U142" s="8" t="e">
        <f>VLOOKUP($E142,[1]PROD!$O$3:$Q$217,3,0)</f>
        <v>#N/A</v>
      </c>
      <c r="V142" s="8" t="e">
        <f>VLOOKUP($E142,[1]PROD!$R$3:$T$217,3,0)</f>
        <v>#N/A</v>
      </c>
      <c r="W142" s="8">
        <f>(VLOOKUP($E142,'27TB Excel'!$A$3:$B$159,2,0)/1024)</f>
        <v>202.30078125</v>
      </c>
      <c r="X142" s="8">
        <f>IF(ISNUMBER(VLOOKUP($E142,Others!$A$2:$B$68,2,0)/1024),(VLOOKUP($E142,Others!$A$2:$B$68,2,0)/1024),0)</f>
        <v>202.30078125</v>
      </c>
      <c r="Y142" s="5">
        <f t="shared" si="7"/>
        <v>0</v>
      </c>
      <c r="Z142" s="96" t="s">
        <v>549</v>
      </c>
      <c r="AA142" s="97" t="s">
        <v>565</v>
      </c>
      <c r="AB142" s="98">
        <v>17802181</v>
      </c>
      <c r="AC142" s="99">
        <v>41658</v>
      </c>
      <c r="AD142" s="97" t="s">
        <v>568</v>
      </c>
      <c r="AE142" s="97" t="s">
        <v>567</v>
      </c>
      <c r="AF142" s="100" t="s">
        <v>564</v>
      </c>
      <c r="AG142" s="100" t="s">
        <v>564</v>
      </c>
    </row>
    <row r="143" spans="1:33" ht="18" hidden="1" customHeight="1" x14ac:dyDescent="0.2">
      <c r="A143" s="1" t="s">
        <v>88</v>
      </c>
      <c r="B143" s="1" t="s">
        <v>257</v>
      </c>
      <c r="C143" s="1" t="s">
        <v>25</v>
      </c>
      <c r="D143" s="2" t="s">
        <v>13</v>
      </c>
      <c r="E143" s="2" t="s">
        <v>258</v>
      </c>
      <c r="F143" s="1" t="s">
        <v>177</v>
      </c>
      <c r="G143" s="1" t="s">
        <v>161</v>
      </c>
      <c r="H143" s="1" t="s">
        <v>28</v>
      </c>
      <c r="I143" s="4"/>
      <c r="J143" s="45"/>
      <c r="K143" s="75"/>
      <c r="L143" s="45"/>
      <c r="M143" s="75"/>
      <c r="N143" s="75"/>
      <c r="O143" s="75"/>
      <c r="P143" s="75"/>
      <c r="Q143" s="8">
        <f>VLOOKUP($E143,[1]Sheet1!$A$2:$C$764,3,0)</f>
        <v>1011.50390625</v>
      </c>
      <c r="R143" s="8">
        <f>IF(ISNA(VLOOKUP($E143,[1]PROD!$F$3:$H$217,3,0)),0,(VLOOKUP($E143,[1]PROD!$F$3:$H$217,3,0)))</f>
        <v>0</v>
      </c>
      <c r="S143" s="8" t="e">
        <f>VLOOKUP($E143,[1]PROD!$I$3:$K$217,3,0)</f>
        <v>#N/A</v>
      </c>
      <c r="T143" s="8" t="e">
        <f>VLOOKUP($E143,[1]PROD!$L$3:$N$217,3,0)</f>
        <v>#N/A</v>
      </c>
      <c r="U143" s="8" t="e">
        <f>VLOOKUP($E143,[1]PROD!$O$3:$Q$217,3,0)</f>
        <v>#N/A</v>
      </c>
      <c r="V143" s="8" t="e">
        <f>VLOOKUP($E143,[1]PROD!$R$3:$T$217,3,0)</f>
        <v>#N/A</v>
      </c>
      <c r="W143" s="8">
        <f>(VLOOKUP($E143,'27TB Excel'!$A$3:$B$159,2,0)/1024)</f>
        <v>1011.50390625</v>
      </c>
      <c r="X143" s="8">
        <f>IF(ISNUMBER(VLOOKUP($E143,Others!$A$2:$B$68,2,0)/1024),(VLOOKUP($E143,Others!$A$2:$B$68,2,0)/1024),0)</f>
        <v>0</v>
      </c>
      <c r="Y143" s="5">
        <f t="shared" si="7"/>
        <v>0</v>
      </c>
      <c r="Z143" s="5"/>
      <c r="AA143" s="89"/>
      <c r="AB143" s="88"/>
      <c r="AC143" s="74"/>
      <c r="AD143" s="5"/>
      <c r="AE143" s="5"/>
      <c r="AF143" s="74"/>
      <c r="AG143" s="5"/>
    </row>
    <row r="144" spans="1:33" ht="18" hidden="1" customHeight="1" x14ac:dyDescent="0.2">
      <c r="A144" s="1" t="s">
        <v>88</v>
      </c>
      <c r="B144" s="1" t="s">
        <v>257</v>
      </c>
      <c r="C144" s="1" t="s">
        <v>25</v>
      </c>
      <c r="D144" s="2" t="s">
        <v>13</v>
      </c>
      <c r="E144" s="2" t="s">
        <v>259</v>
      </c>
      <c r="F144" s="1" t="s">
        <v>177</v>
      </c>
      <c r="G144" s="1" t="s">
        <v>161</v>
      </c>
      <c r="H144" s="1" t="s">
        <v>28</v>
      </c>
      <c r="I144" s="4"/>
      <c r="J144" s="45"/>
      <c r="K144" s="75"/>
      <c r="L144" s="45"/>
      <c r="M144" s="75"/>
      <c r="N144" s="75"/>
      <c r="O144" s="75"/>
      <c r="P144" s="75"/>
      <c r="Q144" s="8">
        <f>VLOOKUP($E144,[1]Sheet1!$A$2:$C$764,3,0)</f>
        <v>337.16796875</v>
      </c>
      <c r="R144" s="8">
        <f>IF(ISNA(VLOOKUP($E144,[1]PROD!$F$3:$H$217,3,0)),0,(VLOOKUP($E144,[1]PROD!$F$3:$H$217,3,0)))</f>
        <v>0</v>
      </c>
      <c r="S144" s="8" t="e">
        <f>VLOOKUP($E144,[1]PROD!$I$3:$K$217,3,0)</f>
        <v>#N/A</v>
      </c>
      <c r="T144" s="8" t="e">
        <f>VLOOKUP($E144,[1]PROD!$L$3:$N$217,3,0)</f>
        <v>#N/A</v>
      </c>
      <c r="U144" s="8" t="e">
        <f>VLOOKUP($E144,[1]PROD!$O$3:$Q$217,3,0)</f>
        <v>#N/A</v>
      </c>
      <c r="V144" s="8" t="e">
        <f>VLOOKUP($E144,[1]PROD!$R$3:$T$217,3,0)</f>
        <v>#N/A</v>
      </c>
      <c r="W144" s="8">
        <f>(VLOOKUP($E144,'27TB Excel'!$A$3:$B$159,2,0)/1024)</f>
        <v>337.16796875</v>
      </c>
      <c r="X144" s="8">
        <f>IF(ISNUMBER(VLOOKUP($E144,Others!$A$2:$B$68,2,0)/1024),(VLOOKUP($E144,Others!$A$2:$B$68,2,0)/1024),0)</f>
        <v>337.16796875</v>
      </c>
      <c r="Y144" s="5">
        <f t="shared" si="7"/>
        <v>0</v>
      </c>
      <c r="Z144" s="5"/>
      <c r="AA144" s="89"/>
      <c r="AB144" s="88"/>
      <c r="AC144" s="74"/>
      <c r="AD144" s="5"/>
      <c r="AE144" s="5"/>
      <c r="AF144" s="74"/>
      <c r="AG144" s="5"/>
    </row>
    <row r="145" spans="1:33" ht="21.75" customHeight="1" x14ac:dyDescent="0.2">
      <c r="A145" s="91" t="s">
        <v>88</v>
      </c>
      <c r="B145" s="91" t="s">
        <v>257</v>
      </c>
      <c r="C145" s="1" t="s">
        <v>25</v>
      </c>
      <c r="D145" s="2" t="s">
        <v>13</v>
      </c>
      <c r="E145" s="92" t="s">
        <v>260</v>
      </c>
      <c r="F145" s="91" t="s">
        <v>177</v>
      </c>
      <c r="G145" s="91" t="s">
        <v>161</v>
      </c>
      <c r="H145" s="1" t="s">
        <v>56</v>
      </c>
      <c r="I145" s="93">
        <v>41658</v>
      </c>
      <c r="J145" s="94"/>
      <c r="K145" s="75"/>
      <c r="L145" s="45"/>
      <c r="M145" s="75"/>
      <c r="N145" s="75"/>
      <c r="O145" s="75"/>
      <c r="P145" s="75"/>
      <c r="Q145" s="95">
        <f>VLOOKUP($E145,[1]Sheet1!$A$2:$C$764,3,0)</f>
        <v>337.16796875</v>
      </c>
      <c r="R145" s="8">
        <f>IF(ISNA(VLOOKUP($E145,[1]PROD!$F$3:$H$217,3,0)),0,(VLOOKUP($E145,[1]PROD!$F$3:$H$217,3,0)))</f>
        <v>0</v>
      </c>
      <c r="S145" s="8" t="e">
        <f>VLOOKUP($E145,[1]PROD!$I$3:$K$217,3,0)</f>
        <v>#N/A</v>
      </c>
      <c r="T145" s="8" t="e">
        <f>VLOOKUP($E145,[1]PROD!$L$3:$N$217,3,0)</f>
        <v>#N/A</v>
      </c>
      <c r="U145" s="8" t="e">
        <f>VLOOKUP($E145,[1]PROD!$O$3:$Q$217,3,0)</f>
        <v>#N/A</v>
      </c>
      <c r="V145" s="8" t="e">
        <f>VLOOKUP($E145,[1]PROD!$R$3:$T$217,3,0)</f>
        <v>#N/A</v>
      </c>
      <c r="W145" s="8">
        <f>(VLOOKUP($E145,'27TB Excel'!$A$3:$B$159,2,0)/1024)</f>
        <v>337.16796875</v>
      </c>
      <c r="X145" s="8">
        <f>IF(ISNUMBER(VLOOKUP($E145,Others!$A$2:$B$68,2,0)/1024),(VLOOKUP($E145,Others!$A$2:$B$68,2,0)/1024),0)</f>
        <v>0</v>
      </c>
      <c r="Y145" s="5">
        <f t="shared" si="7"/>
        <v>0</v>
      </c>
      <c r="Z145" s="96" t="s">
        <v>549</v>
      </c>
      <c r="AA145" s="97" t="s">
        <v>565</v>
      </c>
      <c r="AB145" s="98">
        <v>17802181</v>
      </c>
      <c r="AC145" s="99">
        <v>41658</v>
      </c>
      <c r="AD145" s="97" t="s">
        <v>568</v>
      </c>
      <c r="AE145" s="97" t="s">
        <v>567</v>
      </c>
      <c r="AF145" s="100" t="s">
        <v>564</v>
      </c>
      <c r="AG145" s="100" t="s">
        <v>564</v>
      </c>
    </row>
    <row r="146" spans="1:33" ht="21.75" customHeight="1" x14ac:dyDescent="0.2">
      <c r="A146" s="1" t="s">
        <v>88</v>
      </c>
      <c r="B146" s="1" t="s">
        <v>257</v>
      </c>
      <c r="C146" s="1" t="s">
        <v>25</v>
      </c>
      <c r="D146" s="2" t="s">
        <v>13</v>
      </c>
      <c r="E146" s="78" t="s">
        <v>261</v>
      </c>
      <c r="F146" s="1" t="s">
        <v>177</v>
      </c>
      <c r="G146" s="1" t="s">
        <v>161</v>
      </c>
      <c r="H146" s="1" t="s">
        <v>56</v>
      </c>
      <c r="I146" s="4">
        <v>41665</v>
      </c>
      <c r="J146" s="45"/>
      <c r="K146" s="75"/>
      <c r="L146" s="45"/>
      <c r="M146" s="75"/>
      <c r="N146" s="75"/>
      <c r="O146" s="75"/>
      <c r="P146" s="75"/>
      <c r="Q146" s="8">
        <f>VLOOKUP($E146,[1]Sheet1!$A$2:$C$764,3,0)</f>
        <v>337.16796875</v>
      </c>
      <c r="R146" s="8">
        <f>IF(ISNA(VLOOKUP($E146,[1]PROD!$F$3:$H$217,3,0)),0,(VLOOKUP($E146,[1]PROD!$F$3:$H$217,3,0)))</f>
        <v>0</v>
      </c>
      <c r="S146" s="8" t="e">
        <f>VLOOKUP($E146,[1]PROD!$I$3:$K$217,3,0)</f>
        <v>#N/A</v>
      </c>
      <c r="T146" s="8" t="e">
        <f>VLOOKUP($E146,[1]PROD!$L$3:$N$217,3,0)</f>
        <v>#N/A</v>
      </c>
      <c r="U146" s="8" t="e">
        <f>VLOOKUP($E146,[1]PROD!$O$3:$Q$217,3,0)</f>
        <v>#N/A</v>
      </c>
      <c r="V146" s="8" t="e">
        <f>VLOOKUP($E146,[1]PROD!$R$3:$T$217,3,0)</f>
        <v>#N/A</v>
      </c>
      <c r="W146" s="8">
        <f>(VLOOKUP($E146,'27TB Excel'!$A$3:$B$159,2,0)/1024)</f>
        <v>337.16796875</v>
      </c>
      <c r="X146" s="8">
        <f>IF(ISNUMBER(VLOOKUP($E146,Others!$A$2:$B$68,2,0)/1024),(VLOOKUP($E146,Others!$A$2:$B$68,2,0)/1024),0)</f>
        <v>337.16796875</v>
      </c>
      <c r="Y146" s="5">
        <f t="shared" si="7"/>
        <v>0</v>
      </c>
      <c r="Z146" s="5" t="s">
        <v>549</v>
      </c>
      <c r="AA146" s="89" t="s">
        <v>566</v>
      </c>
      <c r="AB146" s="89" t="s">
        <v>566</v>
      </c>
      <c r="AC146" s="74">
        <v>41665</v>
      </c>
      <c r="AD146" s="89" t="s">
        <v>560</v>
      </c>
      <c r="AE146" s="89" t="s">
        <v>567</v>
      </c>
      <c r="AF146" s="87" t="s">
        <v>564</v>
      </c>
      <c r="AG146" s="87" t="s">
        <v>564</v>
      </c>
    </row>
    <row r="147" spans="1:33" ht="18" hidden="1" customHeight="1" x14ac:dyDescent="0.2">
      <c r="A147" s="1" t="s">
        <v>88</v>
      </c>
      <c r="B147" s="1" t="s">
        <v>262</v>
      </c>
      <c r="C147" s="1" t="s">
        <v>25</v>
      </c>
      <c r="D147" s="2" t="s">
        <v>13</v>
      </c>
      <c r="E147" s="2" t="s">
        <v>263</v>
      </c>
      <c r="F147" s="1" t="s">
        <v>177</v>
      </c>
      <c r="G147" s="1" t="s">
        <v>161</v>
      </c>
      <c r="H147" s="1" t="s">
        <v>28</v>
      </c>
      <c r="I147" s="4"/>
      <c r="J147" s="45"/>
      <c r="K147" s="75"/>
      <c r="L147" s="45"/>
      <c r="M147" s="75"/>
      <c r="N147" s="75"/>
      <c r="O147" s="75"/>
      <c r="P147" s="75"/>
      <c r="Q147" s="8">
        <f>VLOOKUP($E147,[1]Sheet1!$A$2:$C$764,3,0)</f>
        <v>337.16796875</v>
      </c>
      <c r="R147" s="8">
        <f>IF(ISNA(VLOOKUP($E147,[1]PROD!$F$3:$H$217,3,0)),0,(VLOOKUP($E147,[1]PROD!$F$3:$H$217,3,0)))</f>
        <v>0</v>
      </c>
      <c r="S147" s="8" t="e">
        <f>VLOOKUP($E147,[1]PROD!$I$3:$K$217,3,0)</f>
        <v>#N/A</v>
      </c>
      <c r="T147" s="8" t="e">
        <f>VLOOKUP($E147,[1]PROD!$L$3:$N$217,3,0)</f>
        <v>#N/A</v>
      </c>
      <c r="U147" s="8" t="e">
        <f>VLOOKUP($E147,[1]PROD!$O$3:$Q$217,3,0)</f>
        <v>#N/A</v>
      </c>
      <c r="V147" s="8" t="e">
        <f>VLOOKUP($E147,[1]PROD!$R$3:$T$217,3,0)</f>
        <v>#N/A</v>
      </c>
      <c r="W147" s="8">
        <f>(VLOOKUP($E147,'27TB Excel'!$A$3:$B$159,2,0)/1024)</f>
        <v>337.16796875</v>
      </c>
      <c r="X147" s="8">
        <f>IF(ISNUMBER(VLOOKUP($E147,Others!$A$2:$B$68,2,0)/1024),(VLOOKUP($E147,Others!$A$2:$B$68,2,0)/1024),0)</f>
        <v>0</v>
      </c>
      <c r="Y147" s="5">
        <f t="shared" si="7"/>
        <v>0</v>
      </c>
      <c r="Z147" s="5"/>
      <c r="AA147" s="89"/>
      <c r="AB147" s="88"/>
      <c r="AC147" s="74"/>
      <c r="AD147" s="5"/>
      <c r="AE147" s="5"/>
      <c r="AF147" s="74"/>
      <c r="AG147" s="5"/>
    </row>
    <row r="148" spans="1:33" ht="18" hidden="1" customHeight="1" x14ac:dyDescent="0.2">
      <c r="A148" s="1" t="s">
        <v>88</v>
      </c>
      <c r="B148" s="1" t="s">
        <v>262</v>
      </c>
      <c r="C148" s="1" t="s">
        <v>25</v>
      </c>
      <c r="D148" s="2" t="s">
        <v>13</v>
      </c>
      <c r="E148" s="2" t="s">
        <v>264</v>
      </c>
      <c r="F148" s="1" t="s">
        <v>177</v>
      </c>
      <c r="G148" s="1" t="s">
        <v>161</v>
      </c>
      <c r="H148" s="1" t="s">
        <v>28</v>
      </c>
      <c r="I148" s="4"/>
      <c r="J148" s="45"/>
      <c r="K148" s="75"/>
      <c r="L148" s="45"/>
      <c r="M148" s="75"/>
      <c r="N148" s="75"/>
      <c r="O148" s="75"/>
      <c r="P148" s="75"/>
      <c r="Q148" s="8">
        <f>VLOOKUP($E148,[1]Sheet1!$A$2:$C$764,3,0)</f>
        <v>337.16796875</v>
      </c>
      <c r="R148" s="8">
        <f>IF(ISNA(VLOOKUP($E148,[1]PROD!$F$3:$H$217,3,0)),0,(VLOOKUP($E148,[1]PROD!$F$3:$H$217,3,0)))</f>
        <v>0</v>
      </c>
      <c r="S148" s="8" t="e">
        <f>VLOOKUP($E148,[1]PROD!$I$3:$K$217,3,0)</f>
        <v>#N/A</v>
      </c>
      <c r="T148" s="8" t="e">
        <f>VLOOKUP($E148,[1]PROD!$L$3:$N$217,3,0)</f>
        <v>#N/A</v>
      </c>
      <c r="U148" s="8" t="e">
        <f>VLOOKUP($E148,[1]PROD!$O$3:$Q$217,3,0)</f>
        <v>#N/A</v>
      </c>
      <c r="V148" s="8" t="e">
        <f>VLOOKUP($E148,[1]PROD!$R$3:$T$217,3,0)</f>
        <v>#N/A</v>
      </c>
      <c r="W148" s="8">
        <f>(VLOOKUP($E148,'27TB Excel'!$A$3:$B$159,2,0)/1024)</f>
        <v>337.16796875</v>
      </c>
      <c r="X148" s="8">
        <f>IF(ISNUMBER(VLOOKUP($E148,Others!$A$2:$B$68,2,0)/1024),(VLOOKUP($E148,Others!$A$2:$B$68,2,0)/1024),0)</f>
        <v>337.16796875</v>
      </c>
      <c r="Y148" s="5">
        <f t="shared" si="7"/>
        <v>0</v>
      </c>
      <c r="Z148" s="5"/>
      <c r="AA148" s="89"/>
      <c r="AB148" s="88"/>
      <c r="AC148" s="74"/>
      <c r="AD148" s="5"/>
      <c r="AE148" s="5"/>
      <c r="AF148" s="74"/>
      <c r="AG148" s="5"/>
    </row>
    <row r="149" spans="1:33" ht="21.75" customHeight="1" x14ac:dyDescent="0.2">
      <c r="A149" s="1" t="s">
        <v>88</v>
      </c>
      <c r="B149" s="1" t="s">
        <v>262</v>
      </c>
      <c r="C149" s="1" t="s">
        <v>25</v>
      </c>
      <c r="D149" s="2" t="s">
        <v>13</v>
      </c>
      <c r="E149" s="78" t="s">
        <v>265</v>
      </c>
      <c r="F149" s="1" t="s">
        <v>177</v>
      </c>
      <c r="G149" s="1" t="s">
        <v>161</v>
      </c>
      <c r="H149" s="1" t="s">
        <v>56</v>
      </c>
      <c r="I149" s="4">
        <v>41665</v>
      </c>
      <c r="J149" s="45"/>
      <c r="K149" s="75"/>
      <c r="L149" s="45"/>
      <c r="M149" s="75"/>
      <c r="N149" s="75"/>
      <c r="O149" s="75"/>
      <c r="P149" s="75"/>
      <c r="Q149" s="8">
        <f>VLOOKUP($E149,[1]Sheet1!$A$2:$C$764,3,0)</f>
        <v>337.16796875</v>
      </c>
      <c r="R149" s="8">
        <f>IF(ISNA(VLOOKUP($E149,[1]PROD!$F$3:$H$217,3,0)),0,(VLOOKUP($E149,[1]PROD!$F$3:$H$217,3,0)))</f>
        <v>0</v>
      </c>
      <c r="S149" s="8" t="e">
        <f>VLOOKUP($E149,[1]PROD!$I$3:$K$217,3,0)</f>
        <v>#N/A</v>
      </c>
      <c r="T149" s="8" t="e">
        <f>VLOOKUP($E149,[1]PROD!$L$3:$N$217,3,0)</f>
        <v>#N/A</v>
      </c>
      <c r="U149" s="8" t="e">
        <f>VLOOKUP($E149,[1]PROD!$O$3:$Q$217,3,0)</f>
        <v>#N/A</v>
      </c>
      <c r="V149" s="8" t="e">
        <f>VLOOKUP($E149,[1]PROD!$R$3:$T$217,3,0)</f>
        <v>#N/A</v>
      </c>
      <c r="W149" s="8">
        <f>(VLOOKUP($E149,'27TB Excel'!$A$3:$B$159,2,0)/1024)</f>
        <v>337.16796875</v>
      </c>
      <c r="X149" s="8">
        <f>IF(ISNUMBER(VLOOKUP($E149,Others!$A$2:$B$68,2,0)/1024),(VLOOKUP($E149,Others!$A$2:$B$68,2,0)/1024),0)</f>
        <v>0</v>
      </c>
      <c r="Y149" s="5">
        <f t="shared" si="7"/>
        <v>0</v>
      </c>
      <c r="Z149" s="5" t="s">
        <v>549</v>
      </c>
      <c r="AA149" s="89" t="s">
        <v>566</v>
      </c>
      <c r="AB149" s="89" t="s">
        <v>566</v>
      </c>
      <c r="AC149" s="74">
        <v>41665</v>
      </c>
      <c r="AD149" s="89" t="s">
        <v>560</v>
      </c>
      <c r="AE149" s="89" t="s">
        <v>567</v>
      </c>
      <c r="AF149" s="87" t="s">
        <v>564</v>
      </c>
      <c r="AG149" s="87" t="s">
        <v>564</v>
      </c>
    </row>
    <row r="150" spans="1:33" ht="21.75" customHeight="1" x14ac:dyDescent="0.2">
      <c r="A150" s="1" t="s">
        <v>88</v>
      </c>
      <c r="B150" s="1" t="s">
        <v>262</v>
      </c>
      <c r="C150" s="1" t="s">
        <v>25</v>
      </c>
      <c r="D150" s="2" t="s">
        <v>13</v>
      </c>
      <c r="E150" s="78" t="s">
        <v>266</v>
      </c>
      <c r="F150" s="1" t="s">
        <v>177</v>
      </c>
      <c r="G150" s="1" t="s">
        <v>161</v>
      </c>
      <c r="H150" s="1" t="s">
        <v>56</v>
      </c>
      <c r="I150" s="4">
        <v>41665</v>
      </c>
      <c r="J150" s="45"/>
      <c r="K150" s="75"/>
      <c r="L150" s="45"/>
      <c r="M150" s="75"/>
      <c r="N150" s="75"/>
      <c r="O150" s="75"/>
      <c r="P150" s="75"/>
      <c r="Q150" s="8">
        <f>VLOOKUP($E150,[1]Sheet1!$A$2:$C$764,3,0)</f>
        <v>337.16796875</v>
      </c>
      <c r="R150" s="8">
        <f>IF(ISNA(VLOOKUP($E150,[1]PROD!$F$3:$H$217,3,0)),0,(VLOOKUP($E150,[1]PROD!$F$3:$H$217,3,0)))</f>
        <v>0</v>
      </c>
      <c r="S150" s="8" t="e">
        <f>VLOOKUP($E150,[1]PROD!$I$3:$K$217,3,0)</f>
        <v>#N/A</v>
      </c>
      <c r="T150" s="8" t="e">
        <f>VLOOKUP($E150,[1]PROD!$L$3:$N$217,3,0)</f>
        <v>#N/A</v>
      </c>
      <c r="U150" s="8" t="e">
        <f>VLOOKUP($E150,[1]PROD!$O$3:$Q$217,3,0)</f>
        <v>#N/A</v>
      </c>
      <c r="V150" s="8" t="e">
        <f>VLOOKUP($E150,[1]PROD!$R$3:$T$217,3,0)</f>
        <v>#N/A</v>
      </c>
      <c r="W150" s="8">
        <f>(VLOOKUP($E150,'27TB Excel'!$A$3:$B$159,2,0)/1024)</f>
        <v>337.16796875</v>
      </c>
      <c r="X150" s="8">
        <f>IF(ISNUMBER(VLOOKUP($E150,Others!$A$2:$B$68,2,0)/1024),(VLOOKUP($E150,Others!$A$2:$B$68,2,0)/1024),0)</f>
        <v>337.16796875</v>
      </c>
      <c r="Y150" s="5">
        <f t="shared" si="7"/>
        <v>0</v>
      </c>
      <c r="Z150" s="5" t="s">
        <v>549</v>
      </c>
      <c r="AA150" s="89" t="s">
        <v>566</v>
      </c>
      <c r="AB150" s="89" t="s">
        <v>566</v>
      </c>
      <c r="AC150" s="74">
        <v>41665</v>
      </c>
      <c r="AD150" s="89" t="s">
        <v>560</v>
      </c>
      <c r="AE150" s="89" t="s">
        <v>567</v>
      </c>
      <c r="AF150" s="87" t="s">
        <v>564</v>
      </c>
      <c r="AG150" s="87" t="s">
        <v>564</v>
      </c>
    </row>
    <row r="151" spans="1:33" ht="18" hidden="1" customHeight="1" x14ac:dyDescent="0.2">
      <c r="A151" s="1" t="s">
        <v>88</v>
      </c>
      <c r="B151" s="1" t="s">
        <v>267</v>
      </c>
      <c r="C151" s="1" t="s">
        <v>25</v>
      </c>
      <c r="D151" s="2" t="s">
        <v>13</v>
      </c>
      <c r="E151" s="2" t="s">
        <v>268</v>
      </c>
      <c r="F151" s="1" t="s">
        <v>177</v>
      </c>
      <c r="G151" s="1" t="s">
        <v>161</v>
      </c>
      <c r="H151" s="1" t="s">
        <v>28</v>
      </c>
      <c r="I151" s="4"/>
      <c r="J151" s="57"/>
      <c r="K151" s="75">
        <v>260</v>
      </c>
      <c r="L151" s="57">
        <v>0</v>
      </c>
      <c r="M151" s="75"/>
      <c r="N151" s="75"/>
      <c r="O151" s="75"/>
      <c r="P151" s="75">
        <f>SUM(J151:L151)</f>
        <v>260</v>
      </c>
      <c r="Q151" s="8" t="e">
        <f>VLOOKUP($E151,[1]Sheet1!$A$2:$C$764,3,0)</f>
        <v>#N/A</v>
      </c>
      <c r="R151" s="8">
        <f>IF(ISNA(VLOOKUP($E151,[1]PROD!$F$3:$H$217,3,0)),0,(VLOOKUP($E151,[1]PROD!$F$3:$H$217,3,0)))</f>
        <v>0</v>
      </c>
      <c r="S151" s="8" t="e">
        <f>VLOOKUP($E151,[1]PROD!$I$3:$K$217,3,0)</f>
        <v>#N/A</v>
      </c>
      <c r="T151" s="8" t="e">
        <f>VLOOKUP($E151,[1]PROD!$L$3:$N$217,3,0)</f>
        <v>#N/A</v>
      </c>
      <c r="U151" s="8" t="e">
        <f>VLOOKUP($E151,[1]PROD!$O$3:$Q$217,3,0)</f>
        <v>#N/A</v>
      </c>
      <c r="V151" s="8" t="e">
        <f>VLOOKUP($E151,[1]PROD!$R$3:$T$217,3,0)</f>
        <v>#N/A</v>
      </c>
      <c r="W151" s="8" t="e">
        <f>(VLOOKUP($E151,'27TB Excel'!$A$3:$B$159,2,0)/1024)</f>
        <v>#N/A</v>
      </c>
      <c r="X151" s="8">
        <f>IF(ISNUMBER(VLOOKUP($E151,Others!$A$2:$B$68,2,0)/1024),(VLOOKUP($E151,Others!$A$2:$B$68,2,0)/1024),0)</f>
        <v>0</v>
      </c>
      <c r="Y151" s="5" t="e">
        <f t="shared" si="7"/>
        <v>#N/A</v>
      </c>
      <c r="Z151" s="5"/>
      <c r="AA151" s="89"/>
      <c r="AB151" s="88"/>
      <c r="AC151" s="74"/>
      <c r="AD151" s="5"/>
      <c r="AE151" s="5"/>
      <c r="AF151" s="74"/>
      <c r="AG151" s="5"/>
    </row>
    <row r="152" spans="1:33" ht="18" hidden="1" customHeight="1" x14ac:dyDescent="0.2">
      <c r="A152" s="1" t="s">
        <v>88</v>
      </c>
      <c r="B152" s="1" t="s">
        <v>267</v>
      </c>
      <c r="C152" s="1" t="s">
        <v>25</v>
      </c>
      <c r="D152" s="2" t="s">
        <v>13</v>
      </c>
      <c r="E152" s="2" t="s">
        <v>269</v>
      </c>
      <c r="F152" s="1" t="s">
        <v>177</v>
      </c>
      <c r="G152" s="1" t="s">
        <v>161</v>
      </c>
      <c r="H152" s="1" t="s">
        <v>28</v>
      </c>
      <c r="I152" s="4"/>
      <c r="J152" s="57"/>
      <c r="K152" s="75">
        <v>260</v>
      </c>
      <c r="L152" s="57">
        <v>0</v>
      </c>
      <c r="M152" s="75"/>
      <c r="N152" s="75"/>
      <c r="O152" s="75"/>
      <c r="P152" s="75">
        <f>SUM(J152:L152)</f>
        <v>260</v>
      </c>
      <c r="Q152" s="8" t="e">
        <f>VLOOKUP($E152,[1]Sheet1!$A$2:$C$764,3,0)</f>
        <v>#N/A</v>
      </c>
      <c r="R152" s="8">
        <f>IF(ISNA(VLOOKUP($E152,[1]PROD!$F$3:$H$217,3,0)),0,(VLOOKUP($E152,[1]PROD!$F$3:$H$217,3,0)))</f>
        <v>0</v>
      </c>
      <c r="S152" s="8" t="e">
        <f>VLOOKUP($E152,[1]PROD!$I$3:$K$217,3,0)</f>
        <v>#N/A</v>
      </c>
      <c r="T152" s="8" t="e">
        <f>VLOOKUP($E152,[1]PROD!$L$3:$N$217,3,0)</f>
        <v>#N/A</v>
      </c>
      <c r="U152" s="8" t="e">
        <f>VLOOKUP($E152,[1]PROD!$O$3:$Q$217,3,0)</f>
        <v>#N/A</v>
      </c>
      <c r="V152" s="8" t="e">
        <f>VLOOKUP($E152,[1]PROD!$R$3:$T$217,3,0)</f>
        <v>#N/A</v>
      </c>
      <c r="W152" s="8" t="e">
        <f>(VLOOKUP($E152,'27TB Excel'!$A$3:$B$159,2,0)/1024)</f>
        <v>#N/A</v>
      </c>
      <c r="X152" s="8">
        <f>IF(ISNUMBER(VLOOKUP($E152,Others!$A$2:$B$68,2,0)/1024),(VLOOKUP($E152,Others!$A$2:$B$68,2,0)/1024),0)</f>
        <v>0</v>
      </c>
      <c r="Y152" s="5" t="e">
        <f t="shared" si="7"/>
        <v>#N/A</v>
      </c>
      <c r="Z152" s="5"/>
      <c r="AA152" s="89"/>
      <c r="AB152" s="88"/>
      <c r="AC152" s="74"/>
      <c r="AD152" s="5"/>
      <c r="AE152" s="5"/>
      <c r="AF152" s="74"/>
      <c r="AG152" s="5"/>
    </row>
    <row r="153" spans="1:33" ht="18" hidden="1" customHeight="1" x14ac:dyDescent="0.2">
      <c r="A153" s="1" t="s">
        <v>88</v>
      </c>
      <c r="B153" s="1" t="s">
        <v>267</v>
      </c>
      <c r="C153" s="1" t="s">
        <v>25</v>
      </c>
      <c r="D153" s="2" t="s">
        <v>13</v>
      </c>
      <c r="E153" s="2" t="s">
        <v>270</v>
      </c>
      <c r="F153" s="1" t="s">
        <v>177</v>
      </c>
      <c r="G153" s="1" t="s">
        <v>161</v>
      </c>
      <c r="H153" s="1" t="s">
        <v>56</v>
      </c>
      <c r="I153" s="4"/>
      <c r="J153" s="57"/>
      <c r="K153" s="75">
        <v>260</v>
      </c>
      <c r="L153" s="57">
        <v>0</v>
      </c>
      <c r="M153" s="75"/>
      <c r="N153" s="75"/>
      <c r="O153" s="75"/>
      <c r="P153" s="75">
        <f>SUM(J153:L153)</f>
        <v>260</v>
      </c>
      <c r="Q153" s="8" t="e">
        <f>VLOOKUP($E153,[1]Sheet1!$A$2:$C$764,3,0)</f>
        <v>#N/A</v>
      </c>
      <c r="R153" s="8">
        <f>IF(ISNA(VLOOKUP($E153,[1]PROD!$F$3:$H$217,3,0)),0,(VLOOKUP($E153,[1]PROD!$F$3:$H$217,3,0)))</f>
        <v>0</v>
      </c>
      <c r="S153" s="8" t="e">
        <f>VLOOKUP($E153,[1]PROD!$I$3:$K$217,3,0)</f>
        <v>#N/A</v>
      </c>
      <c r="T153" s="8" t="e">
        <f>VLOOKUP($E153,[1]PROD!$L$3:$N$217,3,0)</f>
        <v>#N/A</v>
      </c>
      <c r="U153" s="8" t="e">
        <f>VLOOKUP($E153,[1]PROD!$O$3:$Q$217,3,0)</f>
        <v>#N/A</v>
      </c>
      <c r="V153" s="8" t="e">
        <f>VLOOKUP($E153,[1]PROD!$R$3:$T$217,3,0)</f>
        <v>#N/A</v>
      </c>
      <c r="W153" s="8" t="e">
        <f>(VLOOKUP($E153,'27TB Excel'!$A$3:$B$159,2,0)/1024)</f>
        <v>#N/A</v>
      </c>
      <c r="X153" s="8">
        <f>IF(ISNUMBER(VLOOKUP($E153,Others!$A$2:$B$68,2,0)/1024),(VLOOKUP($E153,Others!$A$2:$B$68,2,0)/1024),0)</f>
        <v>0</v>
      </c>
      <c r="Y153" s="5" t="e">
        <f t="shared" si="7"/>
        <v>#N/A</v>
      </c>
      <c r="Z153" s="5"/>
      <c r="AA153" s="89"/>
      <c r="AB153" s="88"/>
      <c r="AC153" s="74"/>
      <c r="AD153" s="5"/>
      <c r="AE153" s="5"/>
      <c r="AF153" s="74"/>
      <c r="AG153" s="5"/>
    </row>
    <row r="154" spans="1:33" ht="18" hidden="1" customHeight="1" x14ac:dyDescent="0.2">
      <c r="A154" s="1" t="s">
        <v>88</v>
      </c>
      <c r="B154" s="1" t="s">
        <v>267</v>
      </c>
      <c r="C154" s="1" t="s">
        <v>25</v>
      </c>
      <c r="D154" s="2" t="s">
        <v>13</v>
      </c>
      <c r="E154" s="2" t="s">
        <v>271</v>
      </c>
      <c r="F154" s="1" t="s">
        <v>177</v>
      </c>
      <c r="G154" s="1" t="s">
        <v>161</v>
      </c>
      <c r="H154" s="1" t="s">
        <v>56</v>
      </c>
      <c r="I154" s="4"/>
      <c r="J154" s="57"/>
      <c r="K154" s="75">
        <v>260</v>
      </c>
      <c r="L154" s="57">
        <v>0</v>
      </c>
      <c r="M154" s="75"/>
      <c r="N154" s="75"/>
      <c r="O154" s="75"/>
      <c r="P154" s="75">
        <f>SUM(J154:L154)</f>
        <v>260</v>
      </c>
      <c r="Q154" s="8" t="e">
        <f>VLOOKUP($E154,[1]Sheet1!$A$2:$C$764,3,0)</f>
        <v>#N/A</v>
      </c>
      <c r="R154" s="8">
        <f>IF(ISNA(VLOOKUP($E154,[1]PROD!$F$3:$H$217,3,0)),0,(VLOOKUP($E154,[1]PROD!$F$3:$H$217,3,0)))</f>
        <v>0</v>
      </c>
      <c r="S154" s="8" t="e">
        <f>VLOOKUP($E154,[1]PROD!$I$3:$K$217,3,0)</f>
        <v>#N/A</v>
      </c>
      <c r="T154" s="8" t="e">
        <f>VLOOKUP($E154,[1]PROD!$L$3:$N$217,3,0)</f>
        <v>#N/A</v>
      </c>
      <c r="U154" s="8" t="e">
        <f>VLOOKUP($E154,[1]PROD!$O$3:$Q$217,3,0)</f>
        <v>#N/A</v>
      </c>
      <c r="V154" s="8" t="e">
        <f>VLOOKUP($E154,[1]PROD!$R$3:$T$217,3,0)</f>
        <v>#N/A</v>
      </c>
      <c r="W154" s="8" t="e">
        <f>(VLOOKUP($E154,'27TB Excel'!$A$3:$B$159,2,0)/1024)</f>
        <v>#N/A</v>
      </c>
      <c r="X154" s="8">
        <f>IF(ISNUMBER(VLOOKUP($E154,Others!$A$2:$B$68,2,0)/1024),(VLOOKUP($E154,Others!$A$2:$B$68,2,0)/1024),0)</f>
        <v>0</v>
      </c>
      <c r="Y154" s="5" t="e">
        <f t="shared" si="7"/>
        <v>#N/A</v>
      </c>
      <c r="Z154" s="5"/>
      <c r="AA154" s="89"/>
      <c r="AB154" s="88"/>
      <c r="AC154" s="74"/>
      <c r="AD154" s="5"/>
      <c r="AE154" s="5"/>
      <c r="AF154" s="74"/>
      <c r="AG154" s="5"/>
    </row>
    <row r="155" spans="1:33" ht="18" hidden="1" customHeight="1" x14ac:dyDescent="0.2">
      <c r="A155" s="1" t="s">
        <v>88</v>
      </c>
      <c r="B155" s="1" t="s">
        <v>272</v>
      </c>
      <c r="C155" s="1" t="s">
        <v>25</v>
      </c>
      <c r="D155" s="2" t="s">
        <v>13</v>
      </c>
      <c r="E155" s="2" t="s">
        <v>273</v>
      </c>
      <c r="F155" s="1" t="s">
        <v>177</v>
      </c>
      <c r="G155" s="1" t="s">
        <v>161</v>
      </c>
      <c r="H155" s="1" t="s">
        <v>28</v>
      </c>
      <c r="I155" s="4"/>
      <c r="J155" s="45"/>
      <c r="K155" s="75"/>
      <c r="L155" s="45"/>
      <c r="M155" s="75"/>
      <c r="N155" s="75"/>
      <c r="O155" s="75"/>
      <c r="P155" s="75"/>
      <c r="Q155" s="8">
        <f>VLOOKUP($E155,[1]Sheet1!$A$2:$C$764,3,0)</f>
        <v>1213.8046875</v>
      </c>
      <c r="R155" s="8">
        <f>IF(ISNA(VLOOKUP($E155,[1]PROD!$F$3:$H$217,3,0)),0,(VLOOKUP($E155,[1]PROD!$F$3:$H$217,3,0)))</f>
        <v>0</v>
      </c>
      <c r="S155" s="8" t="e">
        <f>VLOOKUP($E155,[1]PROD!$I$3:$K$217,3,0)</f>
        <v>#N/A</v>
      </c>
      <c r="T155" s="8" t="e">
        <f>VLOOKUP($E155,[1]PROD!$L$3:$N$217,3,0)</f>
        <v>#N/A</v>
      </c>
      <c r="U155" s="8" t="e">
        <f>VLOOKUP($E155,[1]PROD!$O$3:$Q$217,3,0)</f>
        <v>#N/A</v>
      </c>
      <c r="V155" s="8" t="e">
        <f>VLOOKUP($E155,[1]PROD!$R$3:$T$217,3,0)</f>
        <v>#N/A</v>
      </c>
      <c r="W155" s="8">
        <f>(VLOOKUP($E155,'27TB Excel'!$A$3:$B$159,2,0)/1024)</f>
        <v>1213.8046875</v>
      </c>
      <c r="X155" s="8">
        <f>IF(ISNUMBER(VLOOKUP($E155,Others!$A$2:$B$68,2,0)/1024),(VLOOKUP($E155,Others!$A$2:$B$68,2,0)/1024),0)</f>
        <v>0</v>
      </c>
      <c r="Y155" s="5">
        <f t="shared" si="7"/>
        <v>0</v>
      </c>
      <c r="Z155" s="5"/>
      <c r="AA155" s="89"/>
      <c r="AB155" s="88"/>
      <c r="AC155" s="74"/>
      <c r="AD155" s="5"/>
      <c r="AE155" s="5"/>
      <c r="AF155" s="74"/>
      <c r="AG155" s="5"/>
    </row>
    <row r="156" spans="1:33" ht="18" hidden="1" customHeight="1" x14ac:dyDescent="0.2">
      <c r="A156" s="1" t="s">
        <v>88</v>
      </c>
      <c r="B156" s="1" t="s">
        <v>272</v>
      </c>
      <c r="C156" s="1" t="s">
        <v>25</v>
      </c>
      <c r="D156" s="2" t="s">
        <v>13</v>
      </c>
      <c r="E156" s="2" t="s">
        <v>274</v>
      </c>
      <c r="F156" s="1" t="s">
        <v>177</v>
      </c>
      <c r="G156" s="1" t="s">
        <v>161</v>
      </c>
      <c r="H156" s="1" t="s">
        <v>28</v>
      </c>
      <c r="I156" s="4"/>
      <c r="J156" s="45"/>
      <c r="K156" s="75"/>
      <c r="L156" s="45"/>
      <c r="M156" s="75"/>
      <c r="N156" s="75"/>
      <c r="O156" s="75"/>
      <c r="P156" s="75"/>
      <c r="Q156" s="8">
        <f>VLOOKUP($E156,[1]Sheet1!$A$2:$C$764,3,0)</f>
        <v>404.6015625</v>
      </c>
      <c r="R156" s="8">
        <f>IF(ISNA(VLOOKUP($E156,[1]PROD!$F$3:$H$217,3,0)),0,(VLOOKUP($E156,[1]PROD!$F$3:$H$217,3,0)))</f>
        <v>0</v>
      </c>
      <c r="S156" s="8" t="e">
        <f>VLOOKUP($E156,[1]PROD!$I$3:$K$217,3,0)</f>
        <v>#N/A</v>
      </c>
      <c r="T156" s="8" t="e">
        <f>VLOOKUP($E156,[1]PROD!$L$3:$N$217,3,0)</f>
        <v>#N/A</v>
      </c>
      <c r="U156" s="8" t="e">
        <f>VLOOKUP($E156,[1]PROD!$O$3:$Q$217,3,0)</f>
        <v>#N/A</v>
      </c>
      <c r="V156" s="8" t="e">
        <f>VLOOKUP($E156,[1]PROD!$R$3:$T$217,3,0)</f>
        <v>#N/A</v>
      </c>
      <c r="W156" s="8">
        <f>(VLOOKUP($E156,'27TB Excel'!$A$3:$B$159,2,0)/1024)</f>
        <v>404.6015625</v>
      </c>
      <c r="X156" s="8">
        <f>IF(ISNUMBER(VLOOKUP($E156,Others!$A$2:$B$68,2,0)/1024),(VLOOKUP($E156,Others!$A$2:$B$68,2,0)/1024),0)</f>
        <v>404.6015625</v>
      </c>
      <c r="Y156" s="5">
        <f t="shared" si="7"/>
        <v>0</v>
      </c>
      <c r="Z156" s="5"/>
      <c r="AA156" s="89"/>
      <c r="AB156" s="88"/>
      <c r="AC156" s="74"/>
      <c r="AD156" s="5"/>
      <c r="AE156" s="5"/>
      <c r="AF156" s="74"/>
      <c r="AG156" s="5"/>
    </row>
    <row r="157" spans="1:33" ht="18" hidden="1" customHeight="1" x14ac:dyDescent="0.2">
      <c r="A157" s="1" t="s">
        <v>88</v>
      </c>
      <c r="B157" s="1" t="s">
        <v>272</v>
      </c>
      <c r="C157" s="1" t="s">
        <v>25</v>
      </c>
      <c r="D157" s="2" t="s">
        <v>13</v>
      </c>
      <c r="E157" s="2" t="s">
        <v>275</v>
      </c>
      <c r="F157" s="1" t="s">
        <v>177</v>
      </c>
      <c r="G157" s="1" t="s">
        <v>161</v>
      </c>
      <c r="H157" s="1" t="s">
        <v>28</v>
      </c>
      <c r="I157" s="4"/>
      <c r="J157" s="45"/>
      <c r="K157" s="75"/>
      <c r="L157" s="45"/>
      <c r="M157" s="75"/>
      <c r="N157" s="75"/>
      <c r="O157" s="75"/>
      <c r="P157" s="75"/>
      <c r="Q157" s="8">
        <f>VLOOKUP($E157,[1]Sheet1!$A$2:$C$764,3,0)</f>
        <v>505.751953125</v>
      </c>
      <c r="R157" s="8">
        <f>IF(ISNA(VLOOKUP($E157,[1]PROD!$F$3:$H$217,3,0)),0,(VLOOKUP($E157,[1]PROD!$F$3:$H$217,3,0)))</f>
        <v>0</v>
      </c>
      <c r="S157" s="8" t="e">
        <f>VLOOKUP($E157,[1]PROD!$I$3:$K$217,3,0)</f>
        <v>#N/A</v>
      </c>
      <c r="T157" s="8" t="e">
        <f>VLOOKUP($E157,[1]PROD!$L$3:$N$217,3,0)</f>
        <v>#N/A</v>
      </c>
      <c r="U157" s="8" t="e">
        <f>VLOOKUP($E157,[1]PROD!$O$3:$Q$217,3,0)</f>
        <v>#N/A</v>
      </c>
      <c r="V157" s="8" t="e">
        <f>VLOOKUP($E157,[1]PROD!$R$3:$T$217,3,0)</f>
        <v>#N/A</v>
      </c>
      <c r="W157" s="8">
        <f>(VLOOKUP($E157,'27TB Excel'!$A$3:$B$159,2,0)/1024)</f>
        <v>505.751953125</v>
      </c>
      <c r="X157" s="8">
        <f>IF(ISNUMBER(VLOOKUP($E157,Others!$A$2:$B$68,2,0)/1024),(VLOOKUP($E157,Others!$A$2:$B$68,2,0)/1024),0)</f>
        <v>0</v>
      </c>
      <c r="Y157" s="5">
        <f t="shared" si="7"/>
        <v>0</v>
      </c>
      <c r="Z157" s="5"/>
      <c r="AA157" s="89"/>
      <c r="AB157" s="88"/>
      <c r="AC157" s="74"/>
      <c r="AD157" s="5"/>
      <c r="AE157" s="5"/>
      <c r="AF157" s="74"/>
      <c r="AG157" s="5"/>
    </row>
    <row r="158" spans="1:33" ht="18" hidden="1" customHeight="1" x14ac:dyDescent="0.2">
      <c r="A158" s="1" t="s">
        <v>88</v>
      </c>
      <c r="B158" s="1" t="s">
        <v>272</v>
      </c>
      <c r="C158" s="1" t="s">
        <v>25</v>
      </c>
      <c r="D158" s="2" t="s">
        <v>13</v>
      </c>
      <c r="E158" s="2" t="s">
        <v>276</v>
      </c>
      <c r="F158" s="1" t="s">
        <v>177</v>
      </c>
      <c r="G158" s="1" t="s">
        <v>161</v>
      </c>
      <c r="H158" s="1" t="s">
        <v>28</v>
      </c>
      <c r="I158" s="4"/>
      <c r="J158" s="45"/>
      <c r="K158" s="75"/>
      <c r="L158" s="45"/>
      <c r="M158" s="75"/>
      <c r="N158" s="75"/>
      <c r="O158" s="75"/>
      <c r="P158" s="75"/>
      <c r="Q158" s="8">
        <f>VLOOKUP($E158,[1]Sheet1!$A$2:$C$764,3,0)</f>
        <v>303.451171875</v>
      </c>
      <c r="R158" s="8">
        <f>IF(ISNA(VLOOKUP($E158,[1]PROD!$F$3:$H$217,3,0)),0,(VLOOKUP($E158,[1]PROD!$F$3:$H$217,3,0)))</f>
        <v>0</v>
      </c>
      <c r="S158" s="8" t="e">
        <f>VLOOKUP($E158,[1]PROD!$I$3:$K$217,3,0)</f>
        <v>#N/A</v>
      </c>
      <c r="T158" s="8" t="e">
        <f>VLOOKUP($E158,[1]PROD!$L$3:$N$217,3,0)</f>
        <v>#N/A</v>
      </c>
      <c r="U158" s="8" t="e">
        <f>VLOOKUP($E158,[1]PROD!$O$3:$Q$217,3,0)</f>
        <v>#N/A</v>
      </c>
      <c r="V158" s="8" t="e">
        <f>VLOOKUP($E158,[1]PROD!$R$3:$T$217,3,0)</f>
        <v>#N/A</v>
      </c>
      <c r="W158" s="8">
        <f>(VLOOKUP($E158,'27TB Excel'!$A$3:$B$159,2,0)/1024)</f>
        <v>303.451171875</v>
      </c>
      <c r="X158" s="8">
        <f>IF(ISNUMBER(VLOOKUP($E158,Others!$A$2:$B$68,2,0)/1024),(VLOOKUP($E158,Others!$A$2:$B$68,2,0)/1024),0)</f>
        <v>303.451171875</v>
      </c>
      <c r="Y158" s="5">
        <f t="shared" si="7"/>
        <v>0</v>
      </c>
      <c r="Z158" s="5"/>
      <c r="AA158" s="89"/>
      <c r="AB158" s="88"/>
      <c r="AC158" s="74"/>
      <c r="AD158" s="5"/>
      <c r="AE158" s="5"/>
      <c r="AF158" s="74"/>
      <c r="AG158" s="5"/>
    </row>
    <row r="159" spans="1:33" ht="18" hidden="1" customHeight="1" x14ac:dyDescent="0.2">
      <c r="A159" s="1" t="s">
        <v>88</v>
      </c>
      <c r="B159" s="1" t="s">
        <v>277</v>
      </c>
      <c r="C159" s="1" t="s">
        <v>25</v>
      </c>
      <c r="D159" s="2" t="s">
        <v>13</v>
      </c>
      <c r="E159" s="2" t="s">
        <v>278</v>
      </c>
      <c r="F159" s="1" t="s">
        <v>177</v>
      </c>
      <c r="G159" s="1" t="s">
        <v>161</v>
      </c>
      <c r="H159" s="1" t="s">
        <v>28</v>
      </c>
      <c r="I159" s="4"/>
      <c r="J159" s="45"/>
      <c r="K159" s="75"/>
      <c r="L159" s="45"/>
      <c r="M159" s="75"/>
      <c r="N159" s="75"/>
      <c r="O159" s="75"/>
      <c r="P159" s="75"/>
      <c r="Q159" s="8">
        <f>VLOOKUP($E159,[1]Sheet1!$A$2:$C$764,3,0)</f>
        <v>303.451171875</v>
      </c>
      <c r="R159" s="8">
        <f>IF(ISNA(VLOOKUP($E159,[1]PROD!$F$3:$H$217,3,0)),0,(VLOOKUP($E159,[1]PROD!$F$3:$H$217,3,0)))</f>
        <v>0</v>
      </c>
      <c r="S159" s="8" t="e">
        <f>VLOOKUP($E159,[1]PROD!$I$3:$K$217,3,0)</f>
        <v>#N/A</v>
      </c>
      <c r="T159" s="8" t="e">
        <f>VLOOKUP($E159,[1]PROD!$L$3:$N$217,3,0)</f>
        <v>#N/A</v>
      </c>
      <c r="U159" s="8" t="e">
        <f>VLOOKUP($E159,[1]PROD!$O$3:$Q$217,3,0)</f>
        <v>#N/A</v>
      </c>
      <c r="V159" s="8" t="e">
        <f>VLOOKUP($E159,[1]PROD!$R$3:$T$217,3,0)</f>
        <v>#N/A</v>
      </c>
      <c r="W159" s="8">
        <f>(VLOOKUP($E159,'27TB Excel'!$A$3:$B$159,2,0)/1024)</f>
        <v>303.451171875</v>
      </c>
      <c r="X159" s="8">
        <f>IF(ISNUMBER(VLOOKUP($E159,Others!$A$2:$B$68,2,0)/1024),(VLOOKUP($E159,Others!$A$2:$B$68,2,0)/1024),0)</f>
        <v>0</v>
      </c>
      <c r="Y159" s="5">
        <f t="shared" si="7"/>
        <v>0</v>
      </c>
      <c r="Z159" s="5"/>
      <c r="AA159" s="89"/>
      <c r="AB159" s="88"/>
      <c r="AC159" s="74"/>
      <c r="AD159" s="5"/>
      <c r="AE159" s="5"/>
      <c r="AF159" s="74"/>
      <c r="AG159" s="5"/>
    </row>
    <row r="160" spans="1:33" ht="18" hidden="1" customHeight="1" x14ac:dyDescent="0.2">
      <c r="A160" s="1" t="s">
        <v>88</v>
      </c>
      <c r="B160" s="1" t="s">
        <v>277</v>
      </c>
      <c r="C160" s="1" t="s">
        <v>25</v>
      </c>
      <c r="D160" s="2" t="s">
        <v>13</v>
      </c>
      <c r="E160" s="2" t="s">
        <v>279</v>
      </c>
      <c r="F160" s="1" t="s">
        <v>177</v>
      </c>
      <c r="G160" s="1" t="s">
        <v>161</v>
      </c>
      <c r="H160" s="1" t="s">
        <v>28</v>
      </c>
      <c r="I160" s="4"/>
      <c r="J160" s="45"/>
      <c r="K160" s="75"/>
      <c r="L160" s="45"/>
      <c r="M160" s="75"/>
      <c r="N160" s="75"/>
      <c r="O160" s="75"/>
      <c r="P160" s="75"/>
      <c r="Q160" s="8">
        <f>VLOOKUP($E160,[1]Sheet1!$A$2:$C$764,3,0)</f>
        <v>303.451171875</v>
      </c>
      <c r="R160" s="8">
        <f>IF(ISNA(VLOOKUP($E160,[1]PROD!$F$3:$H$217,3,0)),0,(VLOOKUP($E160,[1]PROD!$F$3:$H$217,3,0)))</f>
        <v>0</v>
      </c>
      <c r="S160" s="8" t="e">
        <f>VLOOKUP($E160,[1]PROD!$I$3:$K$217,3,0)</f>
        <v>#N/A</v>
      </c>
      <c r="T160" s="8" t="e">
        <f>VLOOKUP($E160,[1]PROD!$L$3:$N$217,3,0)</f>
        <v>#N/A</v>
      </c>
      <c r="U160" s="8" t="e">
        <f>VLOOKUP($E160,[1]PROD!$O$3:$Q$217,3,0)</f>
        <v>#N/A</v>
      </c>
      <c r="V160" s="8" t="e">
        <f>VLOOKUP($E160,[1]PROD!$R$3:$T$217,3,0)</f>
        <v>#N/A</v>
      </c>
      <c r="W160" s="8">
        <f>(VLOOKUP($E160,'27TB Excel'!$A$3:$B$159,2,0)/1024)</f>
        <v>303.451171875</v>
      </c>
      <c r="X160" s="8">
        <f>IF(ISNUMBER(VLOOKUP($E160,Others!$A$2:$B$68,2,0)/1024),(VLOOKUP($E160,Others!$A$2:$B$68,2,0)/1024),0)</f>
        <v>303.451171875</v>
      </c>
      <c r="Y160" s="5">
        <f t="shared" si="7"/>
        <v>0</v>
      </c>
      <c r="Z160" s="5"/>
      <c r="AA160" s="89"/>
      <c r="AB160" s="88"/>
      <c r="AC160" s="74"/>
      <c r="AD160" s="5"/>
      <c r="AE160" s="5"/>
      <c r="AF160" s="74"/>
      <c r="AG160" s="5"/>
    </row>
    <row r="161" spans="1:33" ht="18" hidden="1" customHeight="1" x14ac:dyDescent="0.2">
      <c r="A161" s="1" t="s">
        <v>88</v>
      </c>
      <c r="B161" s="1" t="s">
        <v>280</v>
      </c>
      <c r="C161" s="1" t="s">
        <v>25</v>
      </c>
      <c r="D161" s="2" t="s">
        <v>13</v>
      </c>
      <c r="E161" s="2" t="s">
        <v>281</v>
      </c>
      <c r="F161" s="1" t="s">
        <v>177</v>
      </c>
      <c r="G161" s="1" t="s">
        <v>161</v>
      </c>
      <c r="H161" s="1" t="s">
        <v>28</v>
      </c>
      <c r="I161" s="4"/>
      <c r="J161" s="45"/>
      <c r="K161" s="75"/>
      <c r="L161" s="45"/>
      <c r="M161" s="75"/>
      <c r="N161" s="75"/>
      <c r="O161" s="75"/>
      <c r="P161" s="75"/>
      <c r="Q161" s="8">
        <f>VLOOKUP($E161,[1]Sheet1!$A$2:$C$764,3,0)</f>
        <v>303.451171875</v>
      </c>
      <c r="R161" s="8">
        <f>IF(ISNA(VLOOKUP($E161,[1]PROD!$F$3:$H$217,3,0)),0,(VLOOKUP($E161,[1]PROD!$F$3:$H$217,3,0)))</f>
        <v>0</v>
      </c>
      <c r="S161" s="8" t="e">
        <f>VLOOKUP($E161,[1]PROD!$I$3:$K$217,3,0)</f>
        <v>#N/A</v>
      </c>
      <c r="T161" s="8" t="e">
        <f>VLOOKUP($E161,[1]PROD!$L$3:$N$217,3,0)</f>
        <v>#N/A</v>
      </c>
      <c r="U161" s="8" t="e">
        <f>VLOOKUP($E161,[1]PROD!$O$3:$Q$217,3,0)</f>
        <v>#N/A</v>
      </c>
      <c r="V161" s="8" t="e">
        <f>VLOOKUP($E161,[1]PROD!$R$3:$T$217,3,0)</f>
        <v>#N/A</v>
      </c>
      <c r="W161" s="8">
        <f>(VLOOKUP($E161,'27TB Excel'!$A$3:$B$159,2,0)/1024)</f>
        <v>303.451171875</v>
      </c>
      <c r="X161" s="8">
        <f>IF(ISNUMBER(VLOOKUP($E161,Others!$A$2:$B$68,2,0)/1024),(VLOOKUP($E161,Others!$A$2:$B$68,2,0)/1024),0)</f>
        <v>0</v>
      </c>
      <c r="Y161" s="5">
        <f t="shared" si="7"/>
        <v>0</v>
      </c>
      <c r="Z161" s="5"/>
      <c r="AA161" s="89"/>
      <c r="AB161" s="88"/>
      <c r="AC161" s="74"/>
      <c r="AD161" s="5"/>
      <c r="AE161" s="5"/>
      <c r="AF161" s="74"/>
      <c r="AG161" s="5"/>
    </row>
    <row r="162" spans="1:33" ht="18" hidden="1" customHeight="1" x14ac:dyDescent="0.2">
      <c r="A162" s="1" t="s">
        <v>88</v>
      </c>
      <c r="B162" s="1" t="s">
        <v>280</v>
      </c>
      <c r="C162" s="1" t="s">
        <v>25</v>
      </c>
      <c r="D162" s="2" t="s">
        <v>13</v>
      </c>
      <c r="E162" s="2" t="s">
        <v>282</v>
      </c>
      <c r="F162" s="1" t="s">
        <v>177</v>
      </c>
      <c r="G162" s="1" t="s">
        <v>161</v>
      </c>
      <c r="H162" s="1" t="s">
        <v>28</v>
      </c>
      <c r="I162" s="4"/>
      <c r="J162" s="45"/>
      <c r="K162" s="75"/>
      <c r="L162" s="45"/>
      <c r="M162" s="75"/>
      <c r="N162" s="75"/>
      <c r="O162" s="75"/>
      <c r="P162" s="75"/>
      <c r="Q162" s="8">
        <f>VLOOKUP($E162,[1]Sheet1!$A$2:$C$764,3,0)</f>
        <v>303.451171875</v>
      </c>
      <c r="R162" s="8">
        <f>IF(ISNA(VLOOKUP($E162,[1]PROD!$F$3:$H$217,3,0)),0,(VLOOKUP($E162,[1]PROD!$F$3:$H$217,3,0)))</f>
        <v>0</v>
      </c>
      <c r="S162" s="8" t="e">
        <f>VLOOKUP($E162,[1]PROD!$I$3:$K$217,3,0)</f>
        <v>#N/A</v>
      </c>
      <c r="T162" s="8" t="e">
        <f>VLOOKUP($E162,[1]PROD!$L$3:$N$217,3,0)</f>
        <v>#N/A</v>
      </c>
      <c r="U162" s="8" t="e">
        <f>VLOOKUP($E162,[1]PROD!$O$3:$Q$217,3,0)</f>
        <v>#N/A</v>
      </c>
      <c r="V162" s="8" t="e">
        <f>VLOOKUP($E162,[1]PROD!$R$3:$T$217,3,0)</f>
        <v>#N/A</v>
      </c>
      <c r="W162" s="8">
        <f>(VLOOKUP($E162,'27TB Excel'!$A$3:$B$159,2,0)/1024)</f>
        <v>303.451171875</v>
      </c>
      <c r="X162" s="8">
        <f>IF(ISNUMBER(VLOOKUP($E162,Others!$A$2:$B$68,2,0)/1024),(VLOOKUP($E162,Others!$A$2:$B$68,2,0)/1024),0)</f>
        <v>303.451171875</v>
      </c>
      <c r="Y162" s="5">
        <f t="shared" si="7"/>
        <v>0</v>
      </c>
      <c r="Z162" s="5"/>
      <c r="AA162" s="89"/>
      <c r="AB162" s="88"/>
      <c r="AC162" s="74"/>
      <c r="AD162" s="5"/>
      <c r="AE162" s="5"/>
      <c r="AF162" s="74"/>
      <c r="AG162" s="5"/>
    </row>
    <row r="163" spans="1:33" ht="18" hidden="1" customHeight="1" x14ac:dyDescent="0.2">
      <c r="A163" s="1" t="s">
        <v>88</v>
      </c>
      <c r="B163" s="1" t="s">
        <v>272</v>
      </c>
      <c r="C163" s="1" t="s">
        <v>25</v>
      </c>
      <c r="D163" s="2" t="s">
        <v>13</v>
      </c>
      <c r="E163" s="2" t="s">
        <v>283</v>
      </c>
      <c r="F163" s="1" t="s">
        <v>177</v>
      </c>
      <c r="G163" s="1" t="s">
        <v>161</v>
      </c>
      <c r="H163" s="1" t="s">
        <v>28</v>
      </c>
      <c r="I163" s="4"/>
      <c r="J163" s="45"/>
      <c r="K163" s="75"/>
      <c r="L163" s="45"/>
      <c r="M163" s="75"/>
      <c r="N163" s="75"/>
      <c r="O163" s="75"/>
      <c r="P163" s="75"/>
      <c r="Q163" s="8">
        <f>VLOOKUP($E163,[1]Sheet1!$A$2:$C$764,3,0)</f>
        <v>1786.990234375</v>
      </c>
      <c r="R163" s="8">
        <f>IF(ISNA(VLOOKUP($E163,[1]PROD!$F$3:$H$217,3,0)),0,(VLOOKUP($E163,[1]PROD!$F$3:$H$217,3,0)))</f>
        <v>0</v>
      </c>
      <c r="S163" s="8" t="e">
        <f>VLOOKUP($E163,[1]PROD!$I$3:$K$217,3,0)</f>
        <v>#N/A</v>
      </c>
      <c r="T163" s="8" t="e">
        <f>VLOOKUP($E163,[1]PROD!$L$3:$N$217,3,0)</f>
        <v>#N/A</v>
      </c>
      <c r="U163" s="8" t="e">
        <f>VLOOKUP($E163,[1]PROD!$O$3:$Q$217,3,0)</f>
        <v>#N/A</v>
      </c>
      <c r="V163" s="8" t="e">
        <f>VLOOKUP($E163,[1]PROD!$R$3:$T$217,3,0)</f>
        <v>#N/A</v>
      </c>
      <c r="W163" s="8">
        <f>(VLOOKUP($E163,'27TB Excel'!$A$3:$B$159,2,0)/1024)</f>
        <v>1786.990234375</v>
      </c>
      <c r="X163" s="8">
        <f>IF(ISNUMBER(VLOOKUP($E163,Others!$A$2:$B$68,2,0)/1024),(VLOOKUP($E163,Others!$A$2:$B$68,2,0)/1024),0)</f>
        <v>0</v>
      </c>
      <c r="Y163" s="5">
        <f t="shared" si="7"/>
        <v>0</v>
      </c>
      <c r="Z163" s="5"/>
      <c r="AA163" s="89"/>
      <c r="AB163" s="88"/>
      <c r="AC163" s="74"/>
      <c r="AD163" s="5"/>
      <c r="AE163" s="5"/>
      <c r="AF163" s="74"/>
      <c r="AG163" s="5"/>
    </row>
    <row r="164" spans="1:33" ht="18" hidden="1" customHeight="1" x14ac:dyDescent="0.2">
      <c r="A164" s="1" t="s">
        <v>88</v>
      </c>
      <c r="B164" s="1" t="s">
        <v>272</v>
      </c>
      <c r="C164" s="1" t="s">
        <v>25</v>
      </c>
      <c r="D164" s="2" t="s">
        <v>13</v>
      </c>
      <c r="E164" s="2" t="s">
        <v>284</v>
      </c>
      <c r="F164" s="1" t="s">
        <v>177</v>
      </c>
      <c r="G164" s="1" t="s">
        <v>161</v>
      </c>
      <c r="H164" s="1" t="s">
        <v>28</v>
      </c>
      <c r="I164" s="4"/>
      <c r="J164" s="45"/>
      <c r="K164" s="75"/>
      <c r="L164" s="45"/>
      <c r="M164" s="75"/>
      <c r="N164" s="75"/>
      <c r="O164" s="75"/>
      <c r="P164" s="75"/>
      <c r="Q164" s="8">
        <f>VLOOKUP($E164,[1]Sheet1!$A$2:$C$764,3,0)</f>
        <v>370.884765625</v>
      </c>
      <c r="R164" s="8">
        <f>IF(ISNA(VLOOKUP($E164,[1]PROD!$F$3:$H$217,3,0)),0,(VLOOKUP($E164,[1]PROD!$F$3:$H$217,3,0)))</f>
        <v>0</v>
      </c>
      <c r="S164" s="8" t="e">
        <f>VLOOKUP($E164,[1]PROD!$I$3:$K$217,3,0)</f>
        <v>#N/A</v>
      </c>
      <c r="T164" s="8" t="e">
        <f>VLOOKUP($E164,[1]PROD!$L$3:$N$217,3,0)</f>
        <v>#N/A</v>
      </c>
      <c r="U164" s="8" t="e">
        <f>VLOOKUP($E164,[1]PROD!$O$3:$Q$217,3,0)</f>
        <v>#N/A</v>
      </c>
      <c r="V164" s="8" t="e">
        <f>VLOOKUP($E164,[1]PROD!$R$3:$T$217,3,0)</f>
        <v>#N/A</v>
      </c>
      <c r="W164" s="8">
        <f>(VLOOKUP($E164,'27TB Excel'!$A$3:$B$159,2,0)/1024)</f>
        <v>370.884765625</v>
      </c>
      <c r="X164" s="8">
        <f>IF(ISNUMBER(VLOOKUP($E164,Others!$A$2:$B$68,2,0)/1024),(VLOOKUP($E164,Others!$A$2:$B$68,2,0)/1024),0)</f>
        <v>370.884765625</v>
      </c>
      <c r="Y164" s="5">
        <f t="shared" si="7"/>
        <v>0</v>
      </c>
      <c r="Z164" s="5"/>
      <c r="AA164" s="89"/>
      <c r="AB164" s="88"/>
      <c r="AC164" s="74"/>
      <c r="AD164" s="5"/>
      <c r="AE164" s="5"/>
      <c r="AF164" s="74"/>
      <c r="AG164" s="5"/>
    </row>
    <row r="165" spans="1:33" ht="18" hidden="1" customHeight="1" x14ac:dyDescent="0.2">
      <c r="A165" s="1" t="s">
        <v>88</v>
      </c>
      <c r="B165" s="1" t="s">
        <v>285</v>
      </c>
      <c r="C165" s="1" t="s">
        <v>25</v>
      </c>
      <c r="D165" s="2" t="s">
        <v>13</v>
      </c>
      <c r="E165" s="2" t="s">
        <v>286</v>
      </c>
      <c r="F165" s="1" t="s">
        <v>177</v>
      </c>
      <c r="G165" s="1" t="s">
        <v>161</v>
      </c>
      <c r="H165" s="1" t="s">
        <v>28</v>
      </c>
      <c r="I165" s="4"/>
      <c r="J165" s="57">
        <v>-180</v>
      </c>
      <c r="K165" s="75"/>
      <c r="L165" s="57">
        <v>30</v>
      </c>
      <c r="M165" s="75"/>
      <c r="N165" s="75"/>
      <c r="O165" s="75"/>
      <c r="P165" s="75">
        <f>SUM(J165:L165)</f>
        <v>-150</v>
      </c>
      <c r="Q165" s="8">
        <f>VLOOKUP($E165,[1]Sheet1!$A$2:$C$764,3,0)</f>
        <v>168.583984375</v>
      </c>
      <c r="R165" s="8">
        <f>IF(ISNA(VLOOKUP($E165,[1]PROD!$F$3:$H$217,3,0)),0,(VLOOKUP($E165,[1]PROD!$F$3:$H$217,3,0)))</f>
        <v>0</v>
      </c>
      <c r="S165" s="8" t="e">
        <f>VLOOKUP($E165,[1]PROD!$I$3:$K$217,3,0)</f>
        <v>#N/A</v>
      </c>
      <c r="T165" s="8" t="e">
        <f>VLOOKUP($E165,[1]PROD!$L$3:$N$217,3,0)</f>
        <v>#N/A</v>
      </c>
      <c r="U165" s="8" t="e">
        <f>VLOOKUP($E165,[1]PROD!$O$3:$Q$217,3,0)</f>
        <v>#N/A</v>
      </c>
      <c r="V165" s="8" t="e">
        <f>VLOOKUP($E165,[1]PROD!$R$3:$T$217,3,0)</f>
        <v>#N/A</v>
      </c>
      <c r="W165" s="8">
        <f>(VLOOKUP($E165,'27TB Excel'!$A$3:$B$159,2,0)/1024)</f>
        <v>168.583984375</v>
      </c>
      <c r="X165" s="8">
        <f>IF(ISNUMBER(VLOOKUP($E165,Others!$A$2:$B$68,2,0)/1024),(VLOOKUP($E165,Others!$A$2:$B$68,2,0)/1024),0)</f>
        <v>0</v>
      </c>
      <c r="Y165" s="5">
        <f t="shared" si="7"/>
        <v>0</v>
      </c>
      <c r="Z165" s="5"/>
      <c r="AA165" s="89"/>
      <c r="AB165" s="88"/>
      <c r="AC165" s="74"/>
      <c r="AD165" s="5"/>
      <c r="AE165" s="5"/>
      <c r="AF165" s="74"/>
      <c r="AG165" s="5"/>
    </row>
    <row r="166" spans="1:33" ht="18" hidden="1" customHeight="1" x14ac:dyDescent="0.2">
      <c r="A166" s="1" t="s">
        <v>88</v>
      </c>
      <c r="B166" s="1" t="s">
        <v>285</v>
      </c>
      <c r="C166" s="1" t="s">
        <v>25</v>
      </c>
      <c r="D166" s="2" t="s">
        <v>13</v>
      </c>
      <c r="E166" s="2" t="s">
        <v>287</v>
      </c>
      <c r="F166" s="1" t="s">
        <v>177</v>
      </c>
      <c r="G166" s="1" t="s">
        <v>161</v>
      </c>
      <c r="H166" s="1" t="s">
        <v>28</v>
      </c>
      <c r="I166" s="4"/>
      <c r="J166" s="57"/>
      <c r="K166" s="75"/>
      <c r="L166" s="57"/>
      <c r="M166" s="75"/>
      <c r="N166" s="75"/>
      <c r="O166" s="75"/>
      <c r="P166" s="75"/>
      <c r="Q166" s="8">
        <f>VLOOKUP($E166,[1]Sheet1!$A$2:$C$764,3,0)</f>
        <v>168.583984375</v>
      </c>
      <c r="R166" s="8">
        <f>IF(ISNA(VLOOKUP($E166,[1]PROD!$F$3:$H$217,3,0)),0,(VLOOKUP($E166,[1]PROD!$F$3:$H$217,3,0)))</f>
        <v>0</v>
      </c>
      <c r="S166" s="8" t="e">
        <f>VLOOKUP($E166,[1]PROD!$I$3:$K$217,3,0)</f>
        <v>#N/A</v>
      </c>
      <c r="T166" s="8" t="e">
        <f>VLOOKUP($E166,[1]PROD!$L$3:$N$217,3,0)</f>
        <v>#N/A</v>
      </c>
      <c r="U166" s="8" t="e">
        <f>VLOOKUP($E166,[1]PROD!$O$3:$Q$217,3,0)</f>
        <v>#N/A</v>
      </c>
      <c r="V166" s="8" t="e">
        <f>VLOOKUP($E166,[1]PROD!$R$3:$T$217,3,0)</f>
        <v>#N/A</v>
      </c>
      <c r="W166" s="8">
        <f>(VLOOKUP($E166,'27TB Excel'!$A$3:$B$159,2,0)/1024)</f>
        <v>168.583984375</v>
      </c>
      <c r="X166" s="8">
        <f>IF(ISNUMBER(VLOOKUP($E166,Others!$A$2:$B$68,2,0)/1024),(VLOOKUP($E166,Others!$A$2:$B$68,2,0)/1024),0)</f>
        <v>0</v>
      </c>
      <c r="Y166" s="5">
        <f t="shared" si="7"/>
        <v>0</v>
      </c>
      <c r="Z166" s="5"/>
      <c r="AA166" s="89"/>
      <c r="AB166" s="88"/>
      <c r="AC166" s="74"/>
      <c r="AD166" s="5"/>
      <c r="AE166" s="5"/>
      <c r="AF166" s="74"/>
      <c r="AG166" s="5"/>
    </row>
    <row r="167" spans="1:33" ht="21.75" customHeight="1" x14ac:dyDescent="0.2">
      <c r="A167" s="1" t="s">
        <v>88</v>
      </c>
      <c r="B167" s="1" t="s">
        <v>285</v>
      </c>
      <c r="C167" s="1" t="s">
        <v>25</v>
      </c>
      <c r="D167" s="2" t="s">
        <v>13</v>
      </c>
      <c r="E167" s="78" t="s">
        <v>288</v>
      </c>
      <c r="F167" s="1" t="s">
        <v>177</v>
      </c>
      <c r="G167" s="1" t="s">
        <v>161</v>
      </c>
      <c r="H167" s="1" t="s">
        <v>56</v>
      </c>
      <c r="I167" s="4">
        <v>41665</v>
      </c>
      <c r="J167" s="57">
        <v>-180</v>
      </c>
      <c r="K167" s="75"/>
      <c r="L167" s="57">
        <v>30</v>
      </c>
      <c r="M167" s="75"/>
      <c r="N167" s="75"/>
      <c r="O167" s="75"/>
      <c r="P167" s="75">
        <f>SUM(J167:L167)</f>
        <v>-150</v>
      </c>
      <c r="Q167" s="8">
        <f>VLOOKUP($E167,[1]Sheet1!$A$2:$C$764,3,0)</f>
        <v>168.583984375</v>
      </c>
      <c r="R167" s="8">
        <f>IF(ISNA(VLOOKUP($E167,[1]PROD!$F$3:$H$217,3,0)),0,(VLOOKUP($E167,[1]PROD!$F$3:$H$217,3,0)))</f>
        <v>0</v>
      </c>
      <c r="S167" s="8" t="e">
        <f>VLOOKUP($E167,[1]PROD!$I$3:$K$217,3,0)</f>
        <v>#N/A</v>
      </c>
      <c r="T167" s="8" t="e">
        <f>VLOOKUP($E167,[1]PROD!$L$3:$N$217,3,0)</f>
        <v>#N/A</v>
      </c>
      <c r="U167" s="8" t="e">
        <f>VLOOKUP($E167,[1]PROD!$O$3:$Q$217,3,0)</f>
        <v>#N/A</v>
      </c>
      <c r="V167" s="8" t="e">
        <f>VLOOKUP($E167,[1]PROD!$R$3:$T$217,3,0)</f>
        <v>#N/A</v>
      </c>
      <c r="W167" s="8">
        <f>(VLOOKUP($E167,'27TB Excel'!$A$3:$B$159,2,0)/1024)</f>
        <v>168.583984375</v>
      </c>
      <c r="X167" s="8">
        <f>IF(ISNUMBER(VLOOKUP($E167,Others!$A$2:$B$68,2,0)/1024),(VLOOKUP($E167,Others!$A$2:$B$68,2,0)/1024),0)</f>
        <v>168.583984375</v>
      </c>
      <c r="Y167" s="5">
        <f t="shared" si="7"/>
        <v>0</v>
      </c>
      <c r="Z167" s="5" t="s">
        <v>549</v>
      </c>
      <c r="AA167" s="89" t="s">
        <v>566</v>
      </c>
      <c r="AB167" s="89" t="s">
        <v>566</v>
      </c>
      <c r="AC167" s="74">
        <v>41665</v>
      </c>
      <c r="AD167" s="89" t="s">
        <v>560</v>
      </c>
      <c r="AE167" s="89" t="s">
        <v>567</v>
      </c>
      <c r="AF167" s="87" t="s">
        <v>564</v>
      </c>
      <c r="AG167" s="87" t="s">
        <v>564</v>
      </c>
    </row>
    <row r="168" spans="1:33" ht="21.75" customHeight="1" x14ac:dyDescent="0.2">
      <c r="A168" s="1" t="s">
        <v>88</v>
      </c>
      <c r="B168" s="1" t="s">
        <v>285</v>
      </c>
      <c r="C168" s="1" t="s">
        <v>25</v>
      </c>
      <c r="D168" s="2" t="s">
        <v>13</v>
      </c>
      <c r="E168" s="78" t="s">
        <v>289</v>
      </c>
      <c r="F168" s="1" t="s">
        <v>177</v>
      </c>
      <c r="G168" s="1" t="s">
        <v>161</v>
      </c>
      <c r="H168" s="1" t="s">
        <v>56</v>
      </c>
      <c r="I168" s="4">
        <v>41665</v>
      </c>
      <c r="J168" s="57"/>
      <c r="K168" s="75"/>
      <c r="L168" s="57"/>
      <c r="M168" s="75"/>
      <c r="N168" s="75"/>
      <c r="O168" s="75"/>
      <c r="P168" s="75"/>
      <c r="Q168" s="8">
        <f>VLOOKUP($E168,[1]Sheet1!$A$2:$C$764,3,0)</f>
        <v>505.751953125</v>
      </c>
      <c r="R168" s="8">
        <f>IF(ISNA(VLOOKUP($E168,[1]PROD!$F$3:$H$217,3,0)),0,(VLOOKUP($E168,[1]PROD!$F$3:$H$217,3,0)))</f>
        <v>0</v>
      </c>
      <c r="S168" s="8" t="e">
        <f>VLOOKUP($E168,[1]PROD!$I$3:$K$217,3,0)</f>
        <v>#N/A</v>
      </c>
      <c r="T168" s="8" t="e">
        <f>VLOOKUP($E168,[1]PROD!$L$3:$N$217,3,0)</f>
        <v>#N/A</v>
      </c>
      <c r="U168" s="8" t="e">
        <f>VLOOKUP($E168,[1]PROD!$O$3:$Q$217,3,0)</f>
        <v>#N/A</v>
      </c>
      <c r="V168" s="8" t="e">
        <f>VLOOKUP($E168,[1]PROD!$R$3:$T$217,3,0)</f>
        <v>#N/A</v>
      </c>
      <c r="W168" s="8">
        <f>(VLOOKUP($E168,'27TB Excel'!$A$3:$B$159,2,0)/1024)</f>
        <v>505.751953125</v>
      </c>
      <c r="X168" s="8">
        <f>IF(ISNUMBER(VLOOKUP($E168,Others!$A$2:$B$68,2,0)/1024),(VLOOKUP($E168,Others!$A$2:$B$68,2,0)/1024),0)</f>
        <v>505.751953125</v>
      </c>
      <c r="Y168" s="5">
        <f t="shared" si="7"/>
        <v>0</v>
      </c>
      <c r="Z168" s="5" t="s">
        <v>549</v>
      </c>
      <c r="AA168" s="89" t="s">
        <v>566</v>
      </c>
      <c r="AB168" s="89" t="s">
        <v>566</v>
      </c>
      <c r="AC168" s="74">
        <v>41665</v>
      </c>
      <c r="AD168" s="89" t="s">
        <v>560</v>
      </c>
      <c r="AE168" s="89" t="s">
        <v>567</v>
      </c>
      <c r="AF168" s="87" t="s">
        <v>564</v>
      </c>
      <c r="AG168" s="87" t="s">
        <v>564</v>
      </c>
    </row>
    <row r="169" spans="1:33" ht="18" hidden="1" customHeight="1" x14ac:dyDescent="0.2">
      <c r="A169" s="1" t="s">
        <v>88</v>
      </c>
      <c r="B169" s="1" t="s">
        <v>290</v>
      </c>
      <c r="C169" s="1" t="s">
        <v>25</v>
      </c>
      <c r="D169" s="2" t="s">
        <v>13</v>
      </c>
      <c r="E169" s="2" t="s">
        <v>291</v>
      </c>
      <c r="F169" s="1" t="s">
        <v>177</v>
      </c>
      <c r="G169" s="1" t="s">
        <v>161</v>
      </c>
      <c r="H169" s="1" t="s">
        <v>292</v>
      </c>
      <c r="I169" s="3"/>
      <c r="J169" s="57">
        <v>450</v>
      </c>
      <c r="K169" s="56">
        <v>60</v>
      </c>
      <c r="L169" s="57">
        <v>0</v>
      </c>
      <c r="M169" s="56"/>
      <c r="N169" s="56"/>
      <c r="O169" s="56"/>
      <c r="P169" s="56">
        <f>SUM(J169:L169)</f>
        <v>510</v>
      </c>
      <c r="Q169" s="8" t="e">
        <f>VLOOKUP($E169,[1]Sheet1!$A$2:$C$764,3,0)</f>
        <v>#N/A</v>
      </c>
      <c r="R169" s="8">
        <f>IF(ISNA(VLOOKUP($E169,[1]PROD!$F$3:$H$217,3,0)),0,(VLOOKUP($E169,[1]PROD!$F$3:$H$217,3,0)))</f>
        <v>0</v>
      </c>
      <c r="S169" s="8" t="e">
        <f>VLOOKUP($E169,[1]PROD!$I$3:$K$217,3,0)</f>
        <v>#N/A</v>
      </c>
      <c r="T169" s="8" t="e">
        <f>VLOOKUP($E169,[1]PROD!$L$3:$N$217,3,0)</f>
        <v>#N/A</v>
      </c>
      <c r="U169" s="8" t="e">
        <f>VLOOKUP($E169,[1]PROD!$O$3:$Q$217,3,0)</f>
        <v>#N/A</v>
      </c>
      <c r="V169" s="8" t="e">
        <f>VLOOKUP($E169,[1]PROD!$R$3:$T$217,3,0)</f>
        <v>#N/A</v>
      </c>
      <c r="W169" s="8" t="e">
        <f>(VLOOKUP($E169,'27TB Excel'!$A$3:$B$159,2,0)/1024)</f>
        <v>#N/A</v>
      </c>
      <c r="X169" s="8">
        <f>IF(ISNUMBER(VLOOKUP($E169,Others!$A$2:$B$68,2,0)/1024),(VLOOKUP($E169,Others!$A$2:$B$68,2,0)/1024),0)</f>
        <v>0</v>
      </c>
      <c r="Y169" s="5" t="e">
        <f t="shared" ref="Y169:Y174" si="8">IF($Q169-$W169,0,$Q169-$W169)</f>
        <v>#N/A</v>
      </c>
      <c r="Z169" s="5"/>
      <c r="AA169" s="5"/>
      <c r="AB169" s="5"/>
      <c r="AC169" s="5"/>
      <c r="AD169" s="5"/>
      <c r="AE169" s="5"/>
      <c r="AF169" s="5"/>
      <c r="AG169" s="5"/>
    </row>
    <row r="170" spans="1:33" ht="18" hidden="1" customHeight="1" x14ac:dyDescent="0.2">
      <c r="A170" s="1" t="s">
        <v>88</v>
      </c>
      <c r="B170" s="1" t="s">
        <v>290</v>
      </c>
      <c r="C170" s="1" t="s">
        <v>25</v>
      </c>
      <c r="D170" s="2" t="s">
        <v>13</v>
      </c>
      <c r="E170" s="2" t="s">
        <v>293</v>
      </c>
      <c r="F170" s="1" t="s">
        <v>177</v>
      </c>
      <c r="G170" s="1" t="s">
        <v>161</v>
      </c>
      <c r="H170" s="1" t="s">
        <v>292</v>
      </c>
      <c r="I170" s="3"/>
      <c r="J170" s="57"/>
      <c r="K170" s="56">
        <v>60</v>
      </c>
      <c r="L170" s="57">
        <v>0</v>
      </c>
      <c r="M170" s="56"/>
      <c r="N170" s="56"/>
      <c r="O170" s="56"/>
      <c r="P170" s="56">
        <v>60</v>
      </c>
      <c r="Q170" s="8" t="e">
        <f>VLOOKUP($E170,[1]Sheet1!$A$2:$C$764,3,0)</f>
        <v>#N/A</v>
      </c>
      <c r="R170" s="8">
        <f>IF(ISNA(VLOOKUP($E170,[1]PROD!$F$3:$H$217,3,0)),0,(VLOOKUP($E170,[1]PROD!$F$3:$H$217,3,0)))</f>
        <v>0</v>
      </c>
      <c r="S170" s="8" t="e">
        <f>VLOOKUP($E170,[1]PROD!$I$3:$K$217,3,0)</f>
        <v>#N/A</v>
      </c>
      <c r="T170" s="8" t="e">
        <f>VLOOKUP($E170,[1]PROD!$L$3:$N$217,3,0)</f>
        <v>#N/A</v>
      </c>
      <c r="U170" s="8" t="e">
        <f>VLOOKUP($E170,[1]PROD!$O$3:$Q$217,3,0)</f>
        <v>#N/A</v>
      </c>
      <c r="V170" s="8" t="e">
        <f>VLOOKUP($E170,[1]PROD!$R$3:$T$217,3,0)</f>
        <v>#N/A</v>
      </c>
      <c r="W170" s="8" t="e">
        <f>(VLOOKUP($E170,'27TB Excel'!$A$3:$B$159,2,0)/1024)</f>
        <v>#N/A</v>
      </c>
      <c r="X170" s="8">
        <f>IF(ISNUMBER(VLOOKUP($E170,Others!$A$2:$B$68,2,0)/1024),(VLOOKUP($E170,Others!$A$2:$B$68,2,0)/1024),0)</f>
        <v>0</v>
      </c>
      <c r="Y170" s="5" t="e">
        <f t="shared" si="8"/>
        <v>#N/A</v>
      </c>
      <c r="Z170" s="5"/>
      <c r="AA170" s="5"/>
      <c r="AB170" s="5"/>
      <c r="AC170" s="5"/>
      <c r="AD170" s="5"/>
      <c r="AE170" s="5"/>
      <c r="AF170" s="5"/>
      <c r="AG170" s="5"/>
    </row>
    <row r="171" spans="1:33" ht="18" hidden="1" customHeight="1" x14ac:dyDescent="0.2">
      <c r="A171" s="1" t="s">
        <v>88</v>
      </c>
      <c r="B171" s="1" t="s">
        <v>294</v>
      </c>
      <c r="C171" s="1" t="s">
        <v>25</v>
      </c>
      <c r="D171" s="2" t="s">
        <v>13</v>
      </c>
      <c r="E171" s="2" t="s">
        <v>295</v>
      </c>
      <c r="F171" s="1" t="s">
        <v>177</v>
      </c>
      <c r="G171" s="1" t="s">
        <v>161</v>
      </c>
      <c r="H171" s="1" t="s">
        <v>28</v>
      </c>
      <c r="I171" s="3"/>
      <c r="J171" s="57">
        <v>60</v>
      </c>
      <c r="K171" s="56"/>
      <c r="L171" s="57">
        <v>0</v>
      </c>
      <c r="M171" s="56"/>
      <c r="N171" s="56">
        <v>60</v>
      </c>
      <c r="O171" s="56"/>
      <c r="P171" s="56">
        <v>120</v>
      </c>
      <c r="Q171" s="8">
        <f>VLOOKUP($E171,[1]Sheet1!$A$2:$C$764,3,0)</f>
        <v>202.30078125</v>
      </c>
      <c r="R171" s="8">
        <f>IF(ISNA(VLOOKUP($E171,[1]PROD!$F$3:$H$217,3,0)),0,(VLOOKUP($E171,[1]PROD!$F$3:$H$217,3,0)))</f>
        <v>0</v>
      </c>
      <c r="S171" s="8" t="e">
        <f>VLOOKUP($E171,[1]PROD!$I$3:$K$217,3,0)</f>
        <v>#N/A</v>
      </c>
      <c r="T171" s="8" t="e">
        <f>VLOOKUP($E171,[1]PROD!$L$3:$N$217,3,0)</f>
        <v>#N/A</v>
      </c>
      <c r="U171" s="8" t="e">
        <f>VLOOKUP($E171,[1]PROD!$O$3:$Q$217,3,0)</f>
        <v>#N/A</v>
      </c>
      <c r="V171" s="8" t="e">
        <f>VLOOKUP($E171,[1]PROD!$R$3:$T$217,3,0)</f>
        <v>#N/A</v>
      </c>
      <c r="W171" s="8">
        <f>(VLOOKUP($E171,'27TB Excel'!$A$3:$B$159,2,0)/1024)</f>
        <v>202.30078125</v>
      </c>
      <c r="X171" s="8">
        <f>IF(ISNUMBER(VLOOKUP($E171,Others!$A$2:$B$68,2,0)/1024),(VLOOKUP($E171,Others!$A$2:$B$68,2,0)/1024),0)</f>
        <v>0</v>
      </c>
      <c r="Y171" s="5">
        <f t="shared" si="8"/>
        <v>0</v>
      </c>
      <c r="Z171" s="5"/>
      <c r="AA171" s="5"/>
      <c r="AB171" s="5"/>
      <c r="AC171" s="5"/>
      <c r="AD171" s="5"/>
      <c r="AE171" s="5"/>
      <c r="AF171" s="5"/>
      <c r="AG171" s="5"/>
    </row>
    <row r="172" spans="1:33" ht="18" hidden="1" customHeight="1" x14ac:dyDescent="0.2">
      <c r="A172" s="1" t="s">
        <v>88</v>
      </c>
      <c r="B172" s="1" t="s">
        <v>294</v>
      </c>
      <c r="C172" s="1" t="s">
        <v>25</v>
      </c>
      <c r="D172" s="2" t="s">
        <v>13</v>
      </c>
      <c r="E172" s="2" t="s">
        <v>296</v>
      </c>
      <c r="F172" s="1" t="s">
        <v>177</v>
      </c>
      <c r="G172" s="1" t="s">
        <v>161</v>
      </c>
      <c r="H172" s="1" t="s">
        <v>28</v>
      </c>
      <c r="I172" s="3"/>
      <c r="J172" s="57"/>
      <c r="K172" s="56"/>
      <c r="L172" s="57">
        <v>0</v>
      </c>
      <c r="M172" s="56"/>
      <c r="N172" s="56"/>
      <c r="O172" s="56"/>
      <c r="P172" s="56"/>
      <c r="Q172" s="8">
        <f>VLOOKUP($E172,[1]Sheet1!$A$2:$C$764,3,0)</f>
        <v>168.583984375</v>
      </c>
      <c r="R172" s="8">
        <f>IF(ISNA(VLOOKUP($E172,[1]PROD!$F$3:$H$217,3,0)),0,(VLOOKUP($E172,[1]PROD!$F$3:$H$217,3,0)))</f>
        <v>0</v>
      </c>
      <c r="S172" s="8" t="e">
        <f>VLOOKUP($E172,[1]PROD!$I$3:$K$217,3,0)</f>
        <v>#N/A</v>
      </c>
      <c r="T172" s="8" t="e">
        <f>VLOOKUP($E172,[1]PROD!$L$3:$N$217,3,0)</f>
        <v>#N/A</v>
      </c>
      <c r="U172" s="8" t="e">
        <f>VLOOKUP($E172,[1]PROD!$O$3:$Q$217,3,0)</f>
        <v>#N/A</v>
      </c>
      <c r="V172" s="8" t="e">
        <f>VLOOKUP($E172,[1]PROD!$R$3:$T$217,3,0)</f>
        <v>#N/A</v>
      </c>
      <c r="W172" s="8">
        <f>(VLOOKUP($E172,'27TB Excel'!$A$3:$B$159,2,0)/1024)</f>
        <v>168.583984375</v>
      </c>
      <c r="X172" s="8">
        <f>IF(ISNUMBER(VLOOKUP($E172,Others!$A$2:$B$68,2,0)/1024),(VLOOKUP($E172,Others!$A$2:$B$68,2,0)/1024),0)</f>
        <v>0</v>
      </c>
      <c r="Y172" s="5">
        <f t="shared" si="8"/>
        <v>0</v>
      </c>
      <c r="Z172" s="5"/>
      <c r="AA172" s="5"/>
      <c r="AB172" s="5"/>
      <c r="AC172" s="5"/>
      <c r="AD172" s="5"/>
      <c r="AE172" s="5"/>
      <c r="AF172" s="5"/>
      <c r="AG172" s="5"/>
    </row>
    <row r="173" spans="1:33" ht="18" hidden="1" customHeight="1" x14ac:dyDescent="0.2">
      <c r="A173" s="1" t="s">
        <v>88</v>
      </c>
      <c r="B173" s="1" t="s">
        <v>297</v>
      </c>
      <c r="C173" s="1" t="s">
        <v>25</v>
      </c>
      <c r="D173" s="2" t="s">
        <v>13</v>
      </c>
      <c r="E173" s="2" t="s">
        <v>298</v>
      </c>
      <c r="F173" s="1" t="s">
        <v>177</v>
      </c>
      <c r="G173" s="1" t="s">
        <v>161</v>
      </c>
      <c r="H173" s="1" t="s">
        <v>28</v>
      </c>
      <c r="I173" s="3"/>
      <c r="J173" s="57">
        <v>120</v>
      </c>
      <c r="K173" s="56"/>
      <c r="L173" s="57">
        <v>0</v>
      </c>
      <c r="M173" s="56"/>
      <c r="N173" s="56">
        <v>60</v>
      </c>
      <c r="O173" s="56"/>
      <c r="P173" s="56">
        <v>180</v>
      </c>
      <c r="Q173" s="8">
        <f>VLOOKUP($E173,[1]Sheet1!$A$2:$C$764,3,0)</f>
        <v>168.583984375</v>
      </c>
      <c r="R173" s="8">
        <f>IF(ISNA(VLOOKUP($E173,[1]PROD!$F$3:$H$217,3,0)),0,(VLOOKUP($E173,[1]PROD!$F$3:$H$217,3,0)))</f>
        <v>0</v>
      </c>
      <c r="S173" s="8" t="e">
        <f>VLOOKUP($E173,[1]PROD!$I$3:$K$217,3,0)</f>
        <v>#N/A</v>
      </c>
      <c r="T173" s="8" t="e">
        <f>VLOOKUP($E173,[1]PROD!$L$3:$N$217,3,0)</f>
        <v>#N/A</v>
      </c>
      <c r="U173" s="8" t="e">
        <f>VLOOKUP($E173,[1]PROD!$O$3:$Q$217,3,0)</f>
        <v>#N/A</v>
      </c>
      <c r="V173" s="8" t="e">
        <f>VLOOKUP($E173,[1]PROD!$R$3:$T$217,3,0)</f>
        <v>#N/A</v>
      </c>
      <c r="W173" s="8">
        <f>(VLOOKUP($E173,'27TB Excel'!$A$3:$B$159,2,0)/1024)</f>
        <v>168.583984375</v>
      </c>
      <c r="X173" s="8">
        <f>IF(ISNUMBER(VLOOKUP($E173,Others!$A$2:$B$68,2,0)/1024),(VLOOKUP($E173,Others!$A$2:$B$68,2,0)/1024),0)</f>
        <v>0</v>
      </c>
      <c r="Y173" s="5">
        <f t="shared" si="8"/>
        <v>0</v>
      </c>
      <c r="Z173" s="5"/>
      <c r="AA173" s="5"/>
      <c r="AB173" s="5"/>
      <c r="AC173" s="5"/>
      <c r="AD173" s="5"/>
      <c r="AE173" s="5"/>
      <c r="AF173" s="5"/>
      <c r="AG173" s="5"/>
    </row>
    <row r="174" spans="1:33" ht="18" hidden="1" customHeight="1" x14ac:dyDescent="0.2">
      <c r="A174" s="1" t="s">
        <v>88</v>
      </c>
      <c r="B174" s="1" t="s">
        <v>297</v>
      </c>
      <c r="C174" s="1" t="s">
        <v>25</v>
      </c>
      <c r="D174" s="2" t="s">
        <v>13</v>
      </c>
      <c r="E174" s="2" t="s">
        <v>299</v>
      </c>
      <c r="F174" s="1" t="s">
        <v>177</v>
      </c>
      <c r="G174" s="1" t="s">
        <v>161</v>
      </c>
      <c r="H174" s="1" t="s">
        <v>28</v>
      </c>
      <c r="I174" s="3"/>
      <c r="J174" s="57"/>
      <c r="K174" s="56"/>
      <c r="L174" s="57">
        <v>0</v>
      </c>
      <c r="M174" s="56"/>
      <c r="N174" s="56"/>
      <c r="O174" s="56"/>
      <c r="P174" s="56"/>
      <c r="Q174" s="8">
        <f>VLOOKUP($E174,[1]Sheet1!$A$2:$C$764,3,0)</f>
        <v>168.583984375</v>
      </c>
      <c r="R174" s="8">
        <f>IF(ISNA(VLOOKUP($E174,[1]PROD!$F$3:$H$217,3,0)),0,(VLOOKUP($E174,[1]PROD!$F$3:$H$217,3,0)))</f>
        <v>0</v>
      </c>
      <c r="S174" s="8" t="e">
        <f>VLOOKUP($E174,[1]PROD!$I$3:$K$217,3,0)</f>
        <v>#N/A</v>
      </c>
      <c r="T174" s="8" t="e">
        <f>VLOOKUP($E174,[1]PROD!$L$3:$N$217,3,0)</f>
        <v>#N/A</v>
      </c>
      <c r="U174" s="8" t="e">
        <f>VLOOKUP($E174,[1]PROD!$O$3:$Q$217,3,0)</f>
        <v>#N/A</v>
      </c>
      <c r="V174" s="8" t="e">
        <f>VLOOKUP($E174,[1]PROD!$R$3:$T$217,3,0)</f>
        <v>#N/A</v>
      </c>
      <c r="W174" s="8">
        <f>(VLOOKUP($E174,'27TB Excel'!$A$3:$B$159,2,0)/1024)</f>
        <v>168.583984375</v>
      </c>
      <c r="X174" s="8">
        <f>IF(ISNUMBER(VLOOKUP($E174,Others!$A$2:$B$68,2,0)/1024),(VLOOKUP($E174,Others!$A$2:$B$68,2,0)/1024),0)</f>
        <v>0</v>
      </c>
      <c r="Y174" s="5">
        <f t="shared" si="8"/>
        <v>0</v>
      </c>
      <c r="Z174" s="5"/>
      <c r="AA174" s="5"/>
      <c r="AB174" s="5"/>
      <c r="AC174" s="5"/>
      <c r="AD174" s="5"/>
      <c r="AE174" s="5"/>
      <c r="AF174" s="5"/>
      <c r="AG174" s="5"/>
    </row>
    <row r="175" spans="1:33" ht="18" hidden="1" customHeight="1" x14ac:dyDescent="0.2">
      <c r="E175" s="44"/>
      <c r="J175" s="49"/>
      <c r="K175" s="49"/>
      <c r="L175" s="49"/>
      <c r="M175" s="49"/>
      <c r="N175" s="49"/>
      <c r="O175" s="44" t="s">
        <v>307</v>
      </c>
      <c r="P175" s="50">
        <f ca="1">SUM(P4:P178)</f>
        <v>51350</v>
      </c>
    </row>
    <row r="176" spans="1:33" ht="18" hidden="1" customHeight="1" x14ac:dyDescent="0.2">
      <c r="E176" s="44"/>
      <c r="J176" s="49"/>
      <c r="K176" s="49"/>
      <c r="L176" s="51" t="s">
        <v>308</v>
      </c>
      <c r="N176" s="52" t="s">
        <v>308</v>
      </c>
      <c r="P176" s="53">
        <v>10000</v>
      </c>
    </row>
    <row r="177" spans="9:24" s="44" customFormat="1" ht="18" hidden="1" customHeight="1" thickBot="1" x14ac:dyDescent="0.25">
      <c r="I177" s="47"/>
      <c r="J177" s="49"/>
      <c r="K177" s="49"/>
      <c r="L177" s="49"/>
      <c r="M177" s="49"/>
      <c r="N177" s="49"/>
      <c r="O177" s="49"/>
      <c r="P177" s="49"/>
      <c r="Q177" s="48">
        <f>SUBTOTAL(9,Q21:Q168)</f>
        <v>13958.75390625</v>
      </c>
      <c r="R177" s="46"/>
      <c r="S177" s="46"/>
      <c r="T177" s="46"/>
      <c r="U177" s="46"/>
      <c r="V177" s="46"/>
      <c r="W177" s="46"/>
      <c r="X177" s="46"/>
    </row>
    <row r="178" spans="9:24" s="44" customFormat="1" ht="18" hidden="1" customHeight="1" thickBot="1" x14ac:dyDescent="0.25">
      <c r="I178" s="65" t="s">
        <v>554</v>
      </c>
      <c r="J178" s="66"/>
      <c r="K178" s="49"/>
      <c r="L178" s="49"/>
      <c r="M178" s="49"/>
      <c r="N178" s="49"/>
      <c r="O178" s="49"/>
      <c r="P178" s="49"/>
      <c r="Q178" s="67">
        <f>Q177/1024</f>
        <v>13.631595611572266</v>
      </c>
      <c r="R178" s="46"/>
      <c r="S178" s="46"/>
      <c r="T178" s="46"/>
      <c r="U178" s="46"/>
      <c r="V178" s="46"/>
      <c r="W178" s="46"/>
      <c r="X178" s="46"/>
    </row>
  </sheetData>
  <autoFilter ref="A1:AG178">
    <filterColumn colId="1">
      <filters>
        <filter val="CDE"/>
        <filter val="CLMS"/>
        <filter val="CMR"/>
        <filter val="DWH Portal / SAS Web-Tier"/>
        <filter val="Eclipse &amp; FDS HTTP"/>
        <filter val="Eclipse Portal"/>
        <filter val="Eclipse Portal -Pre rainbow"/>
        <filter val="ESB [V5, V6], Pre-Rainbow/WLM - APPS"/>
        <filter val="ESB [V5,V6], CMR, COP, SNF - EMS"/>
        <filter val="ESB [V5]-CMR - APPS"/>
        <filter val="ETL -Service Tier Active -Active"/>
        <filter val="FDS - EclipseLite/CI/MEMFIS/ACACS"/>
        <filter val="FDS-Pre rainbow"/>
        <filter val="Integration Layer - Websphere - Node 2"/>
        <filter val="IVR"/>
        <filter val="Kana Websphere"/>
        <filter val="SAS  - Compute Tier"/>
        <filter val="SAS - Meta Tier"/>
        <filter val="WM Fix / Swift Engine App / SNF"/>
      </filters>
    </filterColumn>
    <filterColumn colId="8">
      <filters>
        <filter val="Completed"/>
        <filter val="to be Planned"/>
        <dateGroupItem year="2013" dateTimeGrouping="year"/>
      </filters>
    </filterColumn>
  </autoFilter>
  <sortState ref="A21:AF168">
    <sortCondition ref="AD21:AD168"/>
  </sortState>
  <conditionalFormatting sqref="L176">
    <cfRule type="expression" dxfId="17" priority="1" stopIfTrue="1">
      <formula>$T176="PAT"</formula>
    </cfRule>
    <cfRule type="expression" dxfId="16" priority="2" stopIfTrue="1">
      <formula>$T176="PAT/PROD"</formula>
    </cfRule>
    <cfRule type="expression" dxfId="15" priority="3" stopIfTrue="1">
      <formula>$T176="PAT-BUFFER"</formula>
    </cfRule>
    <cfRule type="expression" dxfId="14" priority="4" stopIfTrue="1">
      <formula>$T176="PROD"</formula>
    </cfRule>
    <cfRule type="expression" dxfId="13" priority="5" stopIfTrue="1">
      <formula>$T176="PROD-BUFFER"</formula>
    </cfRule>
    <cfRule type="expression" dxfId="12" priority="6" stopIfTrue="1">
      <formula>$T176="COB"</formula>
    </cfRule>
    <cfRule type="expression" dxfId="11" priority="7" stopIfTrue="1">
      <formula>$T176="COB-PAT"</formula>
    </cfRule>
    <cfRule type="expression" dxfId="10" priority="8" stopIfTrue="1">
      <formula>$T176="PAT-COB"</formula>
    </cfRule>
    <cfRule type="expression" dxfId="9" priority="9" stopIfTrue="1">
      <formula>$T176="CERT"</formula>
    </cfRule>
    <cfRule type="expression" dxfId="8" priority="10" stopIfTrue="1">
      <formula>$T176="PERF"</formula>
    </cfRule>
    <cfRule type="expression" dxfId="7" priority="11" stopIfTrue="1">
      <formula>$T176="TRAINING"</formula>
    </cfRule>
    <cfRule type="expression" dxfId="6" priority="12" stopIfTrue="1">
      <formula>$T176="UAT"</formula>
    </cfRule>
    <cfRule type="expression" dxfId="5" priority="13" stopIfTrue="1">
      <formula>$T176="UAT/COB"</formula>
    </cfRule>
    <cfRule type="expression" dxfId="4" priority="14" stopIfTrue="1">
      <formula>$T176="UAT-BUFFER"</formula>
    </cfRule>
    <cfRule type="expression" dxfId="3" priority="15" stopIfTrue="1">
      <formula>$T176="SIT"</formula>
    </cfRule>
    <cfRule type="expression" dxfId="2" priority="16" stopIfTrue="1">
      <formula>$T176="DIT"</formula>
    </cfRule>
    <cfRule type="expression" dxfId="1" priority="17" stopIfTrue="1">
      <formula>$T176="DEV"</formula>
    </cfRule>
    <cfRule type="expression" dxfId="0" priority="18" stopIfTrue="1">
      <formula>$T176="RND"</formula>
    </cfRule>
  </conditionalFormatting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J164"/>
  <sheetViews>
    <sheetView workbookViewId="0">
      <selection activeCell="D60" sqref="D60"/>
    </sheetView>
  </sheetViews>
  <sheetFormatPr defaultRowHeight="15" x14ac:dyDescent="0.25"/>
  <cols>
    <col min="1" max="1" width="17.28515625" style="10" customWidth="1"/>
    <col min="2" max="2" width="25.140625" style="10" customWidth="1"/>
    <col min="3" max="3" width="36.28515625" style="10" customWidth="1"/>
    <col min="4" max="4" width="34" style="10" customWidth="1"/>
    <col min="5" max="5" width="35.42578125" style="10" customWidth="1"/>
    <col min="6" max="6" width="16.5703125" style="10" customWidth="1"/>
    <col min="7" max="7" width="31.140625" style="10" customWidth="1"/>
    <col min="8" max="8" width="14.42578125" style="10" customWidth="1"/>
    <col min="9" max="9" width="15.42578125" style="10" customWidth="1"/>
    <col min="10" max="10" width="18.7109375" style="10" customWidth="1"/>
    <col min="11" max="256" width="9.140625" style="10"/>
    <col min="257" max="257" width="17.28515625" style="10" customWidth="1"/>
    <col min="258" max="258" width="8" style="10" bestFit="1" customWidth="1"/>
    <col min="259" max="259" width="36.28515625" style="10" customWidth="1"/>
    <col min="260" max="260" width="34" style="10" customWidth="1"/>
    <col min="261" max="261" width="35.42578125" style="10" customWidth="1"/>
    <col min="262" max="262" width="16.5703125" style="10" customWidth="1"/>
    <col min="263" max="263" width="31.140625" style="10" customWidth="1"/>
    <col min="264" max="264" width="14.42578125" style="10" customWidth="1"/>
    <col min="265" max="265" width="15.42578125" style="10" customWidth="1"/>
    <col min="266" max="266" width="18.7109375" style="10" customWidth="1"/>
    <col min="267" max="512" width="9.140625" style="10"/>
    <col min="513" max="513" width="17.28515625" style="10" customWidth="1"/>
    <col min="514" max="514" width="8" style="10" bestFit="1" customWidth="1"/>
    <col min="515" max="515" width="36.28515625" style="10" customWidth="1"/>
    <col min="516" max="516" width="34" style="10" customWidth="1"/>
    <col min="517" max="517" width="35.42578125" style="10" customWidth="1"/>
    <col min="518" max="518" width="16.5703125" style="10" customWidth="1"/>
    <col min="519" max="519" width="31.140625" style="10" customWidth="1"/>
    <col min="520" max="520" width="14.42578125" style="10" customWidth="1"/>
    <col min="521" max="521" width="15.42578125" style="10" customWidth="1"/>
    <col min="522" max="522" width="18.7109375" style="10" customWidth="1"/>
    <col min="523" max="768" width="9.140625" style="10"/>
    <col min="769" max="769" width="17.28515625" style="10" customWidth="1"/>
    <col min="770" max="770" width="8" style="10" bestFit="1" customWidth="1"/>
    <col min="771" max="771" width="36.28515625" style="10" customWidth="1"/>
    <col min="772" max="772" width="34" style="10" customWidth="1"/>
    <col min="773" max="773" width="35.42578125" style="10" customWidth="1"/>
    <col min="774" max="774" width="16.5703125" style="10" customWidth="1"/>
    <col min="775" max="775" width="31.140625" style="10" customWidth="1"/>
    <col min="776" max="776" width="14.42578125" style="10" customWidth="1"/>
    <col min="777" max="777" width="15.42578125" style="10" customWidth="1"/>
    <col min="778" max="778" width="18.7109375" style="10" customWidth="1"/>
    <col min="779" max="1024" width="9.140625" style="10"/>
    <col min="1025" max="1025" width="17.28515625" style="10" customWidth="1"/>
    <col min="1026" max="1026" width="8" style="10" bestFit="1" customWidth="1"/>
    <col min="1027" max="1027" width="36.28515625" style="10" customWidth="1"/>
    <col min="1028" max="1028" width="34" style="10" customWidth="1"/>
    <col min="1029" max="1029" width="35.42578125" style="10" customWidth="1"/>
    <col min="1030" max="1030" width="16.5703125" style="10" customWidth="1"/>
    <col min="1031" max="1031" width="31.140625" style="10" customWidth="1"/>
    <col min="1032" max="1032" width="14.42578125" style="10" customWidth="1"/>
    <col min="1033" max="1033" width="15.42578125" style="10" customWidth="1"/>
    <col min="1034" max="1034" width="18.7109375" style="10" customWidth="1"/>
    <col min="1035" max="1280" width="9.140625" style="10"/>
    <col min="1281" max="1281" width="17.28515625" style="10" customWidth="1"/>
    <col min="1282" max="1282" width="8" style="10" bestFit="1" customWidth="1"/>
    <col min="1283" max="1283" width="36.28515625" style="10" customWidth="1"/>
    <col min="1284" max="1284" width="34" style="10" customWidth="1"/>
    <col min="1285" max="1285" width="35.42578125" style="10" customWidth="1"/>
    <col min="1286" max="1286" width="16.5703125" style="10" customWidth="1"/>
    <col min="1287" max="1287" width="31.140625" style="10" customWidth="1"/>
    <col min="1288" max="1288" width="14.42578125" style="10" customWidth="1"/>
    <col min="1289" max="1289" width="15.42578125" style="10" customWidth="1"/>
    <col min="1290" max="1290" width="18.7109375" style="10" customWidth="1"/>
    <col min="1291" max="1536" width="9.140625" style="10"/>
    <col min="1537" max="1537" width="17.28515625" style="10" customWidth="1"/>
    <col min="1538" max="1538" width="8" style="10" bestFit="1" customWidth="1"/>
    <col min="1539" max="1539" width="36.28515625" style="10" customWidth="1"/>
    <col min="1540" max="1540" width="34" style="10" customWidth="1"/>
    <col min="1541" max="1541" width="35.42578125" style="10" customWidth="1"/>
    <col min="1542" max="1542" width="16.5703125" style="10" customWidth="1"/>
    <col min="1543" max="1543" width="31.140625" style="10" customWidth="1"/>
    <col min="1544" max="1544" width="14.42578125" style="10" customWidth="1"/>
    <col min="1545" max="1545" width="15.42578125" style="10" customWidth="1"/>
    <col min="1546" max="1546" width="18.7109375" style="10" customWidth="1"/>
    <col min="1547" max="1792" width="9.140625" style="10"/>
    <col min="1793" max="1793" width="17.28515625" style="10" customWidth="1"/>
    <col min="1794" max="1794" width="8" style="10" bestFit="1" customWidth="1"/>
    <col min="1795" max="1795" width="36.28515625" style="10" customWidth="1"/>
    <col min="1796" max="1796" width="34" style="10" customWidth="1"/>
    <col min="1797" max="1797" width="35.42578125" style="10" customWidth="1"/>
    <col min="1798" max="1798" width="16.5703125" style="10" customWidth="1"/>
    <col min="1799" max="1799" width="31.140625" style="10" customWidth="1"/>
    <col min="1800" max="1800" width="14.42578125" style="10" customWidth="1"/>
    <col min="1801" max="1801" width="15.42578125" style="10" customWidth="1"/>
    <col min="1802" max="1802" width="18.7109375" style="10" customWidth="1"/>
    <col min="1803" max="2048" width="9.140625" style="10"/>
    <col min="2049" max="2049" width="17.28515625" style="10" customWidth="1"/>
    <col min="2050" max="2050" width="8" style="10" bestFit="1" customWidth="1"/>
    <col min="2051" max="2051" width="36.28515625" style="10" customWidth="1"/>
    <col min="2052" max="2052" width="34" style="10" customWidth="1"/>
    <col min="2053" max="2053" width="35.42578125" style="10" customWidth="1"/>
    <col min="2054" max="2054" width="16.5703125" style="10" customWidth="1"/>
    <col min="2055" max="2055" width="31.140625" style="10" customWidth="1"/>
    <col min="2056" max="2056" width="14.42578125" style="10" customWidth="1"/>
    <col min="2057" max="2057" width="15.42578125" style="10" customWidth="1"/>
    <col min="2058" max="2058" width="18.7109375" style="10" customWidth="1"/>
    <col min="2059" max="2304" width="9.140625" style="10"/>
    <col min="2305" max="2305" width="17.28515625" style="10" customWidth="1"/>
    <col min="2306" max="2306" width="8" style="10" bestFit="1" customWidth="1"/>
    <col min="2307" max="2307" width="36.28515625" style="10" customWidth="1"/>
    <col min="2308" max="2308" width="34" style="10" customWidth="1"/>
    <col min="2309" max="2309" width="35.42578125" style="10" customWidth="1"/>
    <col min="2310" max="2310" width="16.5703125" style="10" customWidth="1"/>
    <col min="2311" max="2311" width="31.140625" style="10" customWidth="1"/>
    <col min="2312" max="2312" width="14.42578125" style="10" customWidth="1"/>
    <col min="2313" max="2313" width="15.42578125" style="10" customWidth="1"/>
    <col min="2314" max="2314" width="18.7109375" style="10" customWidth="1"/>
    <col min="2315" max="2560" width="9.140625" style="10"/>
    <col min="2561" max="2561" width="17.28515625" style="10" customWidth="1"/>
    <col min="2562" max="2562" width="8" style="10" bestFit="1" customWidth="1"/>
    <col min="2563" max="2563" width="36.28515625" style="10" customWidth="1"/>
    <col min="2564" max="2564" width="34" style="10" customWidth="1"/>
    <col min="2565" max="2565" width="35.42578125" style="10" customWidth="1"/>
    <col min="2566" max="2566" width="16.5703125" style="10" customWidth="1"/>
    <col min="2567" max="2567" width="31.140625" style="10" customWidth="1"/>
    <col min="2568" max="2568" width="14.42578125" style="10" customWidth="1"/>
    <col min="2569" max="2569" width="15.42578125" style="10" customWidth="1"/>
    <col min="2570" max="2570" width="18.7109375" style="10" customWidth="1"/>
    <col min="2571" max="2816" width="9.140625" style="10"/>
    <col min="2817" max="2817" width="17.28515625" style="10" customWidth="1"/>
    <col min="2818" max="2818" width="8" style="10" bestFit="1" customWidth="1"/>
    <col min="2819" max="2819" width="36.28515625" style="10" customWidth="1"/>
    <col min="2820" max="2820" width="34" style="10" customWidth="1"/>
    <col min="2821" max="2821" width="35.42578125" style="10" customWidth="1"/>
    <col min="2822" max="2822" width="16.5703125" style="10" customWidth="1"/>
    <col min="2823" max="2823" width="31.140625" style="10" customWidth="1"/>
    <col min="2824" max="2824" width="14.42578125" style="10" customWidth="1"/>
    <col min="2825" max="2825" width="15.42578125" style="10" customWidth="1"/>
    <col min="2826" max="2826" width="18.7109375" style="10" customWidth="1"/>
    <col min="2827" max="3072" width="9.140625" style="10"/>
    <col min="3073" max="3073" width="17.28515625" style="10" customWidth="1"/>
    <col min="3074" max="3074" width="8" style="10" bestFit="1" customWidth="1"/>
    <col min="3075" max="3075" width="36.28515625" style="10" customWidth="1"/>
    <col min="3076" max="3076" width="34" style="10" customWidth="1"/>
    <col min="3077" max="3077" width="35.42578125" style="10" customWidth="1"/>
    <col min="3078" max="3078" width="16.5703125" style="10" customWidth="1"/>
    <col min="3079" max="3079" width="31.140625" style="10" customWidth="1"/>
    <col min="3080" max="3080" width="14.42578125" style="10" customWidth="1"/>
    <col min="3081" max="3081" width="15.42578125" style="10" customWidth="1"/>
    <col min="3082" max="3082" width="18.7109375" style="10" customWidth="1"/>
    <col min="3083" max="3328" width="9.140625" style="10"/>
    <col min="3329" max="3329" width="17.28515625" style="10" customWidth="1"/>
    <col min="3330" max="3330" width="8" style="10" bestFit="1" customWidth="1"/>
    <col min="3331" max="3331" width="36.28515625" style="10" customWidth="1"/>
    <col min="3332" max="3332" width="34" style="10" customWidth="1"/>
    <col min="3333" max="3333" width="35.42578125" style="10" customWidth="1"/>
    <col min="3334" max="3334" width="16.5703125" style="10" customWidth="1"/>
    <col min="3335" max="3335" width="31.140625" style="10" customWidth="1"/>
    <col min="3336" max="3336" width="14.42578125" style="10" customWidth="1"/>
    <col min="3337" max="3337" width="15.42578125" style="10" customWidth="1"/>
    <col min="3338" max="3338" width="18.7109375" style="10" customWidth="1"/>
    <col min="3339" max="3584" width="9.140625" style="10"/>
    <col min="3585" max="3585" width="17.28515625" style="10" customWidth="1"/>
    <col min="3586" max="3586" width="8" style="10" bestFit="1" customWidth="1"/>
    <col min="3587" max="3587" width="36.28515625" style="10" customWidth="1"/>
    <col min="3588" max="3588" width="34" style="10" customWidth="1"/>
    <col min="3589" max="3589" width="35.42578125" style="10" customWidth="1"/>
    <col min="3590" max="3590" width="16.5703125" style="10" customWidth="1"/>
    <col min="3591" max="3591" width="31.140625" style="10" customWidth="1"/>
    <col min="3592" max="3592" width="14.42578125" style="10" customWidth="1"/>
    <col min="3593" max="3593" width="15.42578125" style="10" customWidth="1"/>
    <col min="3594" max="3594" width="18.7109375" style="10" customWidth="1"/>
    <col min="3595" max="3840" width="9.140625" style="10"/>
    <col min="3841" max="3841" width="17.28515625" style="10" customWidth="1"/>
    <col min="3842" max="3842" width="8" style="10" bestFit="1" customWidth="1"/>
    <col min="3843" max="3843" width="36.28515625" style="10" customWidth="1"/>
    <col min="3844" max="3844" width="34" style="10" customWidth="1"/>
    <col min="3845" max="3845" width="35.42578125" style="10" customWidth="1"/>
    <col min="3846" max="3846" width="16.5703125" style="10" customWidth="1"/>
    <col min="3847" max="3847" width="31.140625" style="10" customWidth="1"/>
    <col min="3848" max="3848" width="14.42578125" style="10" customWidth="1"/>
    <col min="3849" max="3849" width="15.42578125" style="10" customWidth="1"/>
    <col min="3850" max="3850" width="18.7109375" style="10" customWidth="1"/>
    <col min="3851" max="4096" width="9.140625" style="10"/>
    <col min="4097" max="4097" width="17.28515625" style="10" customWidth="1"/>
    <col min="4098" max="4098" width="8" style="10" bestFit="1" customWidth="1"/>
    <col min="4099" max="4099" width="36.28515625" style="10" customWidth="1"/>
    <col min="4100" max="4100" width="34" style="10" customWidth="1"/>
    <col min="4101" max="4101" width="35.42578125" style="10" customWidth="1"/>
    <col min="4102" max="4102" width="16.5703125" style="10" customWidth="1"/>
    <col min="4103" max="4103" width="31.140625" style="10" customWidth="1"/>
    <col min="4104" max="4104" width="14.42578125" style="10" customWidth="1"/>
    <col min="4105" max="4105" width="15.42578125" style="10" customWidth="1"/>
    <col min="4106" max="4106" width="18.7109375" style="10" customWidth="1"/>
    <col min="4107" max="4352" width="9.140625" style="10"/>
    <col min="4353" max="4353" width="17.28515625" style="10" customWidth="1"/>
    <col min="4354" max="4354" width="8" style="10" bestFit="1" customWidth="1"/>
    <col min="4355" max="4355" width="36.28515625" style="10" customWidth="1"/>
    <col min="4356" max="4356" width="34" style="10" customWidth="1"/>
    <col min="4357" max="4357" width="35.42578125" style="10" customWidth="1"/>
    <col min="4358" max="4358" width="16.5703125" style="10" customWidth="1"/>
    <col min="4359" max="4359" width="31.140625" style="10" customWidth="1"/>
    <col min="4360" max="4360" width="14.42578125" style="10" customWidth="1"/>
    <col min="4361" max="4361" width="15.42578125" style="10" customWidth="1"/>
    <col min="4362" max="4362" width="18.7109375" style="10" customWidth="1"/>
    <col min="4363" max="4608" width="9.140625" style="10"/>
    <col min="4609" max="4609" width="17.28515625" style="10" customWidth="1"/>
    <col min="4610" max="4610" width="8" style="10" bestFit="1" customWidth="1"/>
    <col min="4611" max="4611" width="36.28515625" style="10" customWidth="1"/>
    <col min="4612" max="4612" width="34" style="10" customWidth="1"/>
    <col min="4613" max="4613" width="35.42578125" style="10" customWidth="1"/>
    <col min="4614" max="4614" width="16.5703125" style="10" customWidth="1"/>
    <col min="4615" max="4615" width="31.140625" style="10" customWidth="1"/>
    <col min="4616" max="4616" width="14.42578125" style="10" customWidth="1"/>
    <col min="4617" max="4617" width="15.42578125" style="10" customWidth="1"/>
    <col min="4618" max="4618" width="18.7109375" style="10" customWidth="1"/>
    <col min="4619" max="4864" width="9.140625" style="10"/>
    <col min="4865" max="4865" width="17.28515625" style="10" customWidth="1"/>
    <col min="4866" max="4866" width="8" style="10" bestFit="1" customWidth="1"/>
    <col min="4867" max="4867" width="36.28515625" style="10" customWidth="1"/>
    <col min="4868" max="4868" width="34" style="10" customWidth="1"/>
    <col min="4869" max="4869" width="35.42578125" style="10" customWidth="1"/>
    <col min="4870" max="4870" width="16.5703125" style="10" customWidth="1"/>
    <col min="4871" max="4871" width="31.140625" style="10" customWidth="1"/>
    <col min="4872" max="4872" width="14.42578125" style="10" customWidth="1"/>
    <col min="4873" max="4873" width="15.42578125" style="10" customWidth="1"/>
    <col min="4874" max="4874" width="18.7109375" style="10" customWidth="1"/>
    <col min="4875" max="5120" width="9.140625" style="10"/>
    <col min="5121" max="5121" width="17.28515625" style="10" customWidth="1"/>
    <col min="5122" max="5122" width="8" style="10" bestFit="1" customWidth="1"/>
    <col min="5123" max="5123" width="36.28515625" style="10" customWidth="1"/>
    <col min="5124" max="5124" width="34" style="10" customWidth="1"/>
    <col min="5125" max="5125" width="35.42578125" style="10" customWidth="1"/>
    <col min="5126" max="5126" width="16.5703125" style="10" customWidth="1"/>
    <col min="5127" max="5127" width="31.140625" style="10" customWidth="1"/>
    <col min="5128" max="5128" width="14.42578125" style="10" customWidth="1"/>
    <col min="5129" max="5129" width="15.42578125" style="10" customWidth="1"/>
    <col min="5130" max="5130" width="18.7109375" style="10" customWidth="1"/>
    <col min="5131" max="5376" width="9.140625" style="10"/>
    <col min="5377" max="5377" width="17.28515625" style="10" customWidth="1"/>
    <col min="5378" max="5378" width="8" style="10" bestFit="1" customWidth="1"/>
    <col min="5379" max="5379" width="36.28515625" style="10" customWidth="1"/>
    <col min="5380" max="5380" width="34" style="10" customWidth="1"/>
    <col min="5381" max="5381" width="35.42578125" style="10" customWidth="1"/>
    <col min="5382" max="5382" width="16.5703125" style="10" customWidth="1"/>
    <col min="5383" max="5383" width="31.140625" style="10" customWidth="1"/>
    <col min="5384" max="5384" width="14.42578125" style="10" customWidth="1"/>
    <col min="5385" max="5385" width="15.42578125" style="10" customWidth="1"/>
    <col min="5386" max="5386" width="18.7109375" style="10" customWidth="1"/>
    <col min="5387" max="5632" width="9.140625" style="10"/>
    <col min="5633" max="5633" width="17.28515625" style="10" customWidth="1"/>
    <col min="5634" max="5634" width="8" style="10" bestFit="1" customWidth="1"/>
    <col min="5635" max="5635" width="36.28515625" style="10" customWidth="1"/>
    <col min="5636" max="5636" width="34" style="10" customWidth="1"/>
    <col min="5637" max="5637" width="35.42578125" style="10" customWidth="1"/>
    <col min="5638" max="5638" width="16.5703125" style="10" customWidth="1"/>
    <col min="5639" max="5639" width="31.140625" style="10" customWidth="1"/>
    <col min="5640" max="5640" width="14.42578125" style="10" customWidth="1"/>
    <col min="5641" max="5641" width="15.42578125" style="10" customWidth="1"/>
    <col min="5642" max="5642" width="18.7109375" style="10" customWidth="1"/>
    <col min="5643" max="5888" width="9.140625" style="10"/>
    <col min="5889" max="5889" width="17.28515625" style="10" customWidth="1"/>
    <col min="5890" max="5890" width="8" style="10" bestFit="1" customWidth="1"/>
    <col min="5891" max="5891" width="36.28515625" style="10" customWidth="1"/>
    <col min="5892" max="5892" width="34" style="10" customWidth="1"/>
    <col min="5893" max="5893" width="35.42578125" style="10" customWidth="1"/>
    <col min="5894" max="5894" width="16.5703125" style="10" customWidth="1"/>
    <col min="5895" max="5895" width="31.140625" style="10" customWidth="1"/>
    <col min="5896" max="5896" width="14.42578125" style="10" customWidth="1"/>
    <col min="5897" max="5897" width="15.42578125" style="10" customWidth="1"/>
    <col min="5898" max="5898" width="18.7109375" style="10" customWidth="1"/>
    <col min="5899" max="6144" width="9.140625" style="10"/>
    <col min="6145" max="6145" width="17.28515625" style="10" customWidth="1"/>
    <col min="6146" max="6146" width="8" style="10" bestFit="1" customWidth="1"/>
    <col min="6147" max="6147" width="36.28515625" style="10" customWidth="1"/>
    <col min="6148" max="6148" width="34" style="10" customWidth="1"/>
    <col min="6149" max="6149" width="35.42578125" style="10" customWidth="1"/>
    <col min="6150" max="6150" width="16.5703125" style="10" customWidth="1"/>
    <col min="6151" max="6151" width="31.140625" style="10" customWidth="1"/>
    <col min="6152" max="6152" width="14.42578125" style="10" customWidth="1"/>
    <col min="6153" max="6153" width="15.42578125" style="10" customWidth="1"/>
    <col min="6154" max="6154" width="18.7109375" style="10" customWidth="1"/>
    <col min="6155" max="6400" width="9.140625" style="10"/>
    <col min="6401" max="6401" width="17.28515625" style="10" customWidth="1"/>
    <col min="6402" max="6402" width="8" style="10" bestFit="1" customWidth="1"/>
    <col min="6403" max="6403" width="36.28515625" style="10" customWidth="1"/>
    <col min="6404" max="6404" width="34" style="10" customWidth="1"/>
    <col min="6405" max="6405" width="35.42578125" style="10" customWidth="1"/>
    <col min="6406" max="6406" width="16.5703125" style="10" customWidth="1"/>
    <col min="6407" max="6407" width="31.140625" style="10" customWidth="1"/>
    <col min="6408" max="6408" width="14.42578125" style="10" customWidth="1"/>
    <col min="6409" max="6409" width="15.42578125" style="10" customWidth="1"/>
    <col min="6410" max="6410" width="18.7109375" style="10" customWidth="1"/>
    <col min="6411" max="6656" width="9.140625" style="10"/>
    <col min="6657" max="6657" width="17.28515625" style="10" customWidth="1"/>
    <col min="6658" max="6658" width="8" style="10" bestFit="1" customWidth="1"/>
    <col min="6659" max="6659" width="36.28515625" style="10" customWidth="1"/>
    <col min="6660" max="6660" width="34" style="10" customWidth="1"/>
    <col min="6661" max="6661" width="35.42578125" style="10" customWidth="1"/>
    <col min="6662" max="6662" width="16.5703125" style="10" customWidth="1"/>
    <col min="6663" max="6663" width="31.140625" style="10" customWidth="1"/>
    <col min="6664" max="6664" width="14.42578125" style="10" customWidth="1"/>
    <col min="6665" max="6665" width="15.42578125" style="10" customWidth="1"/>
    <col min="6666" max="6666" width="18.7109375" style="10" customWidth="1"/>
    <col min="6667" max="6912" width="9.140625" style="10"/>
    <col min="6913" max="6913" width="17.28515625" style="10" customWidth="1"/>
    <col min="6914" max="6914" width="8" style="10" bestFit="1" customWidth="1"/>
    <col min="6915" max="6915" width="36.28515625" style="10" customWidth="1"/>
    <col min="6916" max="6916" width="34" style="10" customWidth="1"/>
    <col min="6917" max="6917" width="35.42578125" style="10" customWidth="1"/>
    <col min="6918" max="6918" width="16.5703125" style="10" customWidth="1"/>
    <col min="6919" max="6919" width="31.140625" style="10" customWidth="1"/>
    <col min="6920" max="6920" width="14.42578125" style="10" customWidth="1"/>
    <col min="6921" max="6921" width="15.42578125" style="10" customWidth="1"/>
    <col min="6922" max="6922" width="18.7109375" style="10" customWidth="1"/>
    <col min="6923" max="7168" width="9.140625" style="10"/>
    <col min="7169" max="7169" width="17.28515625" style="10" customWidth="1"/>
    <col min="7170" max="7170" width="8" style="10" bestFit="1" customWidth="1"/>
    <col min="7171" max="7171" width="36.28515625" style="10" customWidth="1"/>
    <col min="7172" max="7172" width="34" style="10" customWidth="1"/>
    <col min="7173" max="7173" width="35.42578125" style="10" customWidth="1"/>
    <col min="7174" max="7174" width="16.5703125" style="10" customWidth="1"/>
    <col min="7175" max="7175" width="31.140625" style="10" customWidth="1"/>
    <col min="7176" max="7176" width="14.42578125" style="10" customWidth="1"/>
    <col min="7177" max="7177" width="15.42578125" style="10" customWidth="1"/>
    <col min="7178" max="7178" width="18.7109375" style="10" customWidth="1"/>
    <col min="7179" max="7424" width="9.140625" style="10"/>
    <col min="7425" max="7425" width="17.28515625" style="10" customWidth="1"/>
    <col min="7426" max="7426" width="8" style="10" bestFit="1" customWidth="1"/>
    <col min="7427" max="7427" width="36.28515625" style="10" customWidth="1"/>
    <col min="7428" max="7428" width="34" style="10" customWidth="1"/>
    <col min="7429" max="7429" width="35.42578125" style="10" customWidth="1"/>
    <col min="7430" max="7430" width="16.5703125" style="10" customWidth="1"/>
    <col min="7431" max="7431" width="31.140625" style="10" customWidth="1"/>
    <col min="7432" max="7432" width="14.42578125" style="10" customWidth="1"/>
    <col min="7433" max="7433" width="15.42578125" style="10" customWidth="1"/>
    <col min="7434" max="7434" width="18.7109375" style="10" customWidth="1"/>
    <col min="7435" max="7680" width="9.140625" style="10"/>
    <col min="7681" max="7681" width="17.28515625" style="10" customWidth="1"/>
    <col min="7682" max="7682" width="8" style="10" bestFit="1" customWidth="1"/>
    <col min="7683" max="7683" width="36.28515625" style="10" customWidth="1"/>
    <col min="7684" max="7684" width="34" style="10" customWidth="1"/>
    <col min="7685" max="7685" width="35.42578125" style="10" customWidth="1"/>
    <col min="7686" max="7686" width="16.5703125" style="10" customWidth="1"/>
    <col min="7687" max="7687" width="31.140625" style="10" customWidth="1"/>
    <col min="7688" max="7688" width="14.42578125" style="10" customWidth="1"/>
    <col min="7689" max="7689" width="15.42578125" style="10" customWidth="1"/>
    <col min="7690" max="7690" width="18.7109375" style="10" customWidth="1"/>
    <col min="7691" max="7936" width="9.140625" style="10"/>
    <col min="7937" max="7937" width="17.28515625" style="10" customWidth="1"/>
    <col min="7938" max="7938" width="8" style="10" bestFit="1" customWidth="1"/>
    <col min="7939" max="7939" width="36.28515625" style="10" customWidth="1"/>
    <col min="7940" max="7940" width="34" style="10" customWidth="1"/>
    <col min="7941" max="7941" width="35.42578125" style="10" customWidth="1"/>
    <col min="7942" max="7942" width="16.5703125" style="10" customWidth="1"/>
    <col min="7943" max="7943" width="31.140625" style="10" customWidth="1"/>
    <col min="7944" max="7944" width="14.42578125" style="10" customWidth="1"/>
    <col min="7945" max="7945" width="15.42578125" style="10" customWidth="1"/>
    <col min="7946" max="7946" width="18.7109375" style="10" customWidth="1"/>
    <col min="7947" max="8192" width="9.140625" style="10"/>
    <col min="8193" max="8193" width="17.28515625" style="10" customWidth="1"/>
    <col min="8194" max="8194" width="8" style="10" bestFit="1" customWidth="1"/>
    <col min="8195" max="8195" width="36.28515625" style="10" customWidth="1"/>
    <col min="8196" max="8196" width="34" style="10" customWidth="1"/>
    <col min="8197" max="8197" width="35.42578125" style="10" customWidth="1"/>
    <col min="8198" max="8198" width="16.5703125" style="10" customWidth="1"/>
    <col min="8199" max="8199" width="31.140625" style="10" customWidth="1"/>
    <col min="8200" max="8200" width="14.42578125" style="10" customWidth="1"/>
    <col min="8201" max="8201" width="15.42578125" style="10" customWidth="1"/>
    <col min="8202" max="8202" width="18.7109375" style="10" customWidth="1"/>
    <col min="8203" max="8448" width="9.140625" style="10"/>
    <col min="8449" max="8449" width="17.28515625" style="10" customWidth="1"/>
    <col min="8450" max="8450" width="8" style="10" bestFit="1" customWidth="1"/>
    <col min="8451" max="8451" width="36.28515625" style="10" customWidth="1"/>
    <col min="8452" max="8452" width="34" style="10" customWidth="1"/>
    <col min="8453" max="8453" width="35.42578125" style="10" customWidth="1"/>
    <col min="8454" max="8454" width="16.5703125" style="10" customWidth="1"/>
    <col min="8455" max="8455" width="31.140625" style="10" customWidth="1"/>
    <col min="8456" max="8456" width="14.42578125" style="10" customWidth="1"/>
    <col min="8457" max="8457" width="15.42578125" style="10" customWidth="1"/>
    <col min="8458" max="8458" width="18.7109375" style="10" customWidth="1"/>
    <col min="8459" max="8704" width="9.140625" style="10"/>
    <col min="8705" max="8705" width="17.28515625" style="10" customWidth="1"/>
    <col min="8706" max="8706" width="8" style="10" bestFit="1" customWidth="1"/>
    <col min="8707" max="8707" width="36.28515625" style="10" customWidth="1"/>
    <col min="8708" max="8708" width="34" style="10" customWidth="1"/>
    <col min="8709" max="8709" width="35.42578125" style="10" customWidth="1"/>
    <col min="8710" max="8710" width="16.5703125" style="10" customWidth="1"/>
    <col min="8711" max="8711" width="31.140625" style="10" customWidth="1"/>
    <col min="8712" max="8712" width="14.42578125" style="10" customWidth="1"/>
    <col min="8713" max="8713" width="15.42578125" style="10" customWidth="1"/>
    <col min="8714" max="8714" width="18.7109375" style="10" customWidth="1"/>
    <col min="8715" max="8960" width="9.140625" style="10"/>
    <col min="8961" max="8961" width="17.28515625" style="10" customWidth="1"/>
    <col min="8962" max="8962" width="8" style="10" bestFit="1" customWidth="1"/>
    <col min="8963" max="8963" width="36.28515625" style="10" customWidth="1"/>
    <col min="8964" max="8964" width="34" style="10" customWidth="1"/>
    <col min="8965" max="8965" width="35.42578125" style="10" customWidth="1"/>
    <col min="8966" max="8966" width="16.5703125" style="10" customWidth="1"/>
    <col min="8967" max="8967" width="31.140625" style="10" customWidth="1"/>
    <col min="8968" max="8968" width="14.42578125" style="10" customWidth="1"/>
    <col min="8969" max="8969" width="15.42578125" style="10" customWidth="1"/>
    <col min="8970" max="8970" width="18.7109375" style="10" customWidth="1"/>
    <col min="8971" max="9216" width="9.140625" style="10"/>
    <col min="9217" max="9217" width="17.28515625" style="10" customWidth="1"/>
    <col min="9218" max="9218" width="8" style="10" bestFit="1" customWidth="1"/>
    <col min="9219" max="9219" width="36.28515625" style="10" customWidth="1"/>
    <col min="9220" max="9220" width="34" style="10" customWidth="1"/>
    <col min="9221" max="9221" width="35.42578125" style="10" customWidth="1"/>
    <col min="9222" max="9222" width="16.5703125" style="10" customWidth="1"/>
    <col min="9223" max="9223" width="31.140625" style="10" customWidth="1"/>
    <col min="9224" max="9224" width="14.42578125" style="10" customWidth="1"/>
    <col min="9225" max="9225" width="15.42578125" style="10" customWidth="1"/>
    <col min="9226" max="9226" width="18.7109375" style="10" customWidth="1"/>
    <col min="9227" max="9472" width="9.140625" style="10"/>
    <col min="9473" max="9473" width="17.28515625" style="10" customWidth="1"/>
    <col min="9474" max="9474" width="8" style="10" bestFit="1" customWidth="1"/>
    <col min="9475" max="9475" width="36.28515625" style="10" customWidth="1"/>
    <col min="9476" max="9476" width="34" style="10" customWidth="1"/>
    <col min="9477" max="9477" width="35.42578125" style="10" customWidth="1"/>
    <col min="9478" max="9478" width="16.5703125" style="10" customWidth="1"/>
    <col min="9479" max="9479" width="31.140625" style="10" customWidth="1"/>
    <col min="9480" max="9480" width="14.42578125" style="10" customWidth="1"/>
    <col min="9481" max="9481" width="15.42578125" style="10" customWidth="1"/>
    <col min="9482" max="9482" width="18.7109375" style="10" customWidth="1"/>
    <col min="9483" max="9728" width="9.140625" style="10"/>
    <col min="9729" max="9729" width="17.28515625" style="10" customWidth="1"/>
    <col min="9730" max="9730" width="8" style="10" bestFit="1" customWidth="1"/>
    <col min="9731" max="9731" width="36.28515625" style="10" customWidth="1"/>
    <col min="9732" max="9732" width="34" style="10" customWidth="1"/>
    <col min="9733" max="9733" width="35.42578125" style="10" customWidth="1"/>
    <col min="9734" max="9734" width="16.5703125" style="10" customWidth="1"/>
    <col min="9735" max="9735" width="31.140625" style="10" customWidth="1"/>
    <col min="9736" max="9736" width="14.42578125" style="10" customWidth="1"/>
    <col min="9737" max="9737" width="15.42578125" style="10" customWidth="1"/>
    <col min="9738" max="9738" width="18.7109375" style="10" customWidth="1"/>
    <col min="9739" max="9984" width="9.140625" style="10"/>
    <col min="9985" max="9985" width="17.28515625" style="10" customWidth="1"/>
    <col min="9986" max="9986" width="8" style="10" bestFit="1" customWidth="1"/>
    <col min="9987" max="9987" width="36.28515625" style="10" customWidth="1"/>
    <col min="9988" max="9988" width="34" style="10" customWidth="1"/>
    <col min="9989" max="9989" width="35.42578125" style="10" customWidth="1"/>
    <col min="9990" max="9990" width="16.5703125" style="10" customWidth="1"/>
    <col min="9991" max="9991" width="31.140625" style="10" customWidth="1"/>
    <col min="9992" max="9992" width="14.42578125" style="10" customWidth="1"/>
    <col min="9993" max="9993" width="15.42578125" style="10" customWidth="1"/>
    <col min="9994" max="9994" width="18.7109375" style="10" customWidth="1"/>
    <col min="9995" max="10240" width="9.140625" style="10"/>
    <col min="10241" max="10241" width="17.28515625" style="10" customWidth="1"/>
    <col min="10242" max="10242" width="8" style="10" bestFit="1" customWidth="1"/>
    <col min="10243" max="10243" width="36.28515625" style="10" customWidth="1"/>
    <col min="10244" max="10244" width="34" style="10" customWidth="1"/>
    <col min="10245" max="10245" width="35.42578125" style="10" customWidth="1"/>
    <col min="10246" max="10246" width="16.5703125" style="10" customWidth="1"/>
    <col min="10247" max="10247" width="31.140625" style="10" customWidth="1"/>
    <col min="10248" max="10248" width="14.42578125" style="10" customWidth="1"/>
    <col min="10249" max="10249" width="15.42578125" style="10" customWidth="1"/>
    <col min="10250" max="10250" width="18.7109375" style="10" customWidth="1"/>
    <col min="10251" max="10496" width="9.140625" style="10"/>
    <col min="10497" max="10497" width="17.28515625" style="10" customWidth="1"/>
    <col min="10498" max="10498" width="8" style="10" bestFit="1" customWidth="1"/>
    <col min="10499" max="10499" width="36.28515625" style="10" customWidth="1"/>
    <col min="10500" max="10500" width="34" style="10" customWidth="1"/>
    <col min="10501" max="10501" width="35.42578125" style="10" customWidth="1"/>
    <col min="10502" max="10502" width="16.5703125" style="10" customWidth="1"/>
    <col min="10503" max="10503" width="31.140625" style="10" customWidth="1"/>
    <col min="10504" max="10504" width="14.42578125" style="10" customWidth="1"/>
    <col min="10505" max="10505" width="15.42578125" style="10" customWidth="1"/>
    <col min="10506" max="10506" width="18.7109375" style="10" customWidth="1"/>
    <col min="10507" max="10752" width="9.140625" style="10"/>
    <col min="10753" max="10753" width="17.28515625" style="10" customWidth="1"/>
    <col min="10754" max="10754" width="8" style="10" bestFit="1" customWidth="1"/>
    <col min="10755" max="10755" width="36.28515625" style="10" customWidth="1"/>
    <col min="10756" max="10756" width="34" style="10" customWidth="1"/>
    <col min="10757" max="10757" width="35.42578125" style="10" customWidth="1"/>
    <col min="10758" max="10758" width="16.5703125" style="10" customWidth="1"/>
    <col min="10759" max="10759" width="31.140625" style="10" customWidth="1"/>
    <col min="10760" max="10760" width="14.42578125" style="10" customWidth="1"/>
    <col min="10761" max="10761" width="15.42578125" style="10" customWidth="1"/>
    <col min="10762" max="10762" width="18.7109375" style="10" customWidth="1"/>
    <col min="10763" max="11008" width="9.140625" style="10"/>
    <col min="11009" max="11009" width="17.28515625" style="10" customWidth="1"/>
    <col min="11010" max="11010" width="8" style="10" bestFit="1" customWidth="1"/>
    <col min="11011" max="11011" width="36.28515625" style="10" customWidth="1"/>
    <col min="11012" max="11012" width="34" style="10" customWidth="1"/>
    <col min="11013" max="11013" width="35.42578125" style="10" customWidth="1"/>
    <col min="11014" max="11014" width="16.5703125" style="10" customWidth="1"/>
    <col min="11015" max="11015" width="31.140625" style="10" customWidth="1"/>
    <col min="11016" max="11016" width="14.42578125" style="10" customWidth="1"/>
    <col min="11017" max="11017" width="15.42578125" style="10" customWidth="1"/>
    <col min="11018" max="11018" width="18.7109375" style="10" customWidth="1"/>
    <col min="11019" max="11264" width="9.140625" style="10"/>
    <col min="11265" max="11265" width="17.28515625" style="10" customWidth="1"/>
    <col min="11266" max="11266" width="8" style="10" bestFit="1" customWidth="1"/>
    <col min="11267" max="11267" width="36.28515625" style="10" customWidth="1"/>
    <col min="11268" max="11268" width="34" style="10" customWidth="1"/>
    <col min="11269" max="11269" width="35.42578125" style="10" customWidth="1"/>
    <col min="11270" max="11270" width="16.5703125" style="10" customWidth="1"/>
    <col min="11271" max="11271" width="31.140625" style="10" customWidth="1"/>
    <col min="11272" max="11272" width="14.42578125" style="10" customWidth="1"/>
    <col min="11273" max="11273" width="15.42578125" style="10" customWidth="1"/>
    <col min="11274" max="11274" width="18.7109375" style="10" customWidth="1"/>
    <col min="11275" max="11520" width="9.140625" style="10"/>
    <col min="11521" max="11521" width="17.28515625" style="10" customWidth="1"/>
    <col min="11522" max="11522" width="8" style="10" bestFit="1" customWidth="1"/>
    <col min="11523" max="11523" width="36.28515625" style="10" customWidth="1"/>
    <col min="11524" max="11524" width="34" style="10" customWidth="1"/>
    <col min="11525" max="11525" width="35.42578125" style="10" customWidth="1"/>
    <col min="11526" max="11526" width="16.5703125" style="10" customWidth="1"/>
    <col min="11527" max="11527" width="31.140625" style="10" customWidth="1"/>
    <col min="11528" max="11528" width="14.42578125" style="10" customWidth="1"/>
    <col min="11529" max="11529" width="15.42578125" style="10" customWidth="1"/>
    <col min="11530" max="11530" width="18.7109375" style="10" customWidth="1"/>
    <col min="11531" max="11776" width="9.140625" style="10"/>
    <col min="11777" max="11777" width="17.28515625" style="10" customWidth="1"/>
    <col min="11778" max="11778" width="8" style="10" bestFit="1" customWidth="1"/>
    <col min="11779" max="11779" width="36.28515625" style="10" customWidth="1"/>
    <col min="11780" max="11780" width="34" style="10" customWidth="1"/>
    <col min="11781" max="11781" width="35.42578125" style="10" customWidth="1"/>
    <col min="11782" max="11782" width="16.5703125" style="10" customWidth="1"/>
    <col min="11783" max="11783" width="31.140625" style="10" customWidth="1"/>
    <col min="11784" max="11784" width="14.42578125" style="10" customWidth="1"/>
    <col min="11785" max="11785" width="15.42578125" style="10" customWidth="1"/>
    <col min="11786" max="11786" width="18.7109375" style="10" customWidth="1"/>
    <col min="11787" max="12032" width="9.140625" style="10"/>
    <col min="12033" max="12033" width="17.28515625" style="10" customWidth="1"/>
    <col min="12034" max="12034" width="8" style="10" bestFit="1" customWidth="1"/>
    <col min="12035" max="12035" width="36.28515625" style="10" customWidth="1"/>
    <col min="12036" max="12036" width="34" style="10" customWidth="1"/>
    <col min="12037" max="12037" width="35.42578125" style="10" customWidth="1"/>
    <col min="12038" max="12038" width="16.5703125" style="10" customWidth="1"/>
    <col min="12039" max="12039" width="31.140625" style="10" customWidth="1"/>
    <col min="12040" max="12040" width="14.42578125" style="10" customWidth="1"/>
    <col min="12041" max="12041" width="15.42578125" style="10" customWidth="1"/>
    <col min="12042" max="12042" width="18.7109375" style="10" customWidth="1"/>
    <col min="12043" max="12288" width="9.140625" style="10"/>
    <col min="12289" max="12289" width="17.28515625" style="10" customWidth="1"/>
    <col min="12290" max="12290" width="8" style="10" bestFit="1" customWidth="1"/>
    <col min="12291" max="12291" width="36.28515625" style="10" customWidth="1"/>
    <col min="12292" max="12292" width="34" style="10" customWidth="1"/>
    <col min="12293" max="12293" width="35.42578125" style="10" customWidth="1"/>
    <col min="12294" max="12294" width="16.5703125" style="10" customWidth="1"/>
    <col min="12295" max="12295" width="31.140625" style="10" customWidth="1"/>
    <col min="12296" max="12296" width="14.42578125" style="10" customWidth="1"/>
    <col min="12297" max="12297" width="15.42578125" style="10" customWidth="1"/>
    <col min="12298" max="12298" width="18.7109375" style="10" customWidth="1"/>
    <col min="12299" max="12544" width="9.140625" style="10"/>
    <col min="12545" max="12545" width="17.28515625" style="10" customWidth="1"/>
    <col min="12546" max="12546" width="8" style="10" bestFit="1" customWidth="1"/>
    <col min="12547" max="12547" width="36.28515625" style="10" customWidth="1"/>
    <col min="12548" max="12548" width="34" style="10" customWidth="1"/>
    <col min="12549" max="12549" width="35.42578125" style="10" customWidth="1"/>
    <col min="12550" max="12550" width="16.5703125" style="10" customWidth="1"/>
    <col min="12551" max="12551" width="31.140625" style="10" customWidth="1"/>
    <col min="12552" max="12552" width="14.42578125" style="10" customWidth="1"/>
    <col min="12553" max="12553" width="15.42578125" style="10" customWidth="1"/>
    <col min="12554" max="12554" width="18.7109375" style="10" customWidth="1"/>
    <col min="12555" max="12800" width="9.140625" style="10"/>
    <col min="12801" max="12801" width="17.28515625" style="10" customWidth="1"/>
    <col min="12802" max="12802" width="8" style="10" bestFit="1" customWidth="1"/>
    <col min="12803" max="12803" width="36.28515625" style="10" customWidth="1"/>
    <col min="12804" max="12804" width="34" style="10" customWidth="1"/>
    <col min="12805" max="12805" width="35.42578125" style="10" customWidth="1"/>
    <col min="12806" max="12806" width="16.5703125" style="10" customWidth="1"/>
    <col min="12807" max="12807" width="31.140625" style="10" customWidth="1"/>
    <col min="12808" max="12808" width="14.42578125" style="10" customWidth="1"/>
    <col min="12809" max="12809" width="15.42578125" style="10" customWidth="1"/>
    <col min="12810" max="12810" width="18.7109375" style="10" customWidth="1"/>
    <col min="12811" max="13056" width="9.140625" style="10"/>
    <col min="13057" max="13057" width="17.28515625" style="10" customWidth="1"/>
    <col min="13058" max="13058" width="8" style="10" bestFit="1" customWidth="1"/>
    <col min="13059" max="13059" width="36.28515625" style="10" customWidth="1"/>
    <col min="13060" max="13060" width="34" style="10" customWidth="1"/>
    <col min="13061" max="13061" width="35.42578125" style="10" customWidth="1"/>
    <col min="13062" max="13062" width="16.5703125" style="10" customWidth="1"/>
    <col min="13063" max="13063" width="31.140625" style="10" customWidth="1"/>
    <col min="13064" max="13064" width="14.42578125" style="10" customWidth="1"/>
    <col min="13065" max="13065" width="15.42578125" style="10" customWidth="1"/>
    <col min="13066" max="13066" width="18.7109375" style="10" customWidth="1"/>
    <col min="13067" max="13312" width="9.140625" style="10"/>
    <col min="13313" max="13313" width="17.28515625" style="10" customWidth="1"/>
    <col min="13314" max="13314" width="8" style="10" bestFit="1" customWidth="1"/>
    <col min="13315" max="13315" width="36.28515625" style="10" customWidth="1"/>
    <col min="13316" max="13316" width="34" style="10" customWidth="1"/>
    <col min="13317" max="13317" width="35.42578125" style="10" customWidth="1"/>
    <col min="13318" max="13318" width="16.5703125" style="10" customWidth="1"/>
    <col min="13319" max="13319" width="31.140625" style="10" customWidth="1"/>
    <col min="13320" max="13320" width="14.42578125" style="10" customWidth="1"/>
    <col min="13321" max="13321" width="15.42578125" style="10" customWidth="1"/>
    <col min="13322" max="13322" width="18.7109375" style="10" customWidth="1"/>
    <col min="13323" max="13568" width="9.140625" style="10"/>
    <col min="13569" max="13569" width="17.28515625" style="10" customWidth="1"/>
    <col min="13570" max="13570" width="8" style="10" bestFit="1" customWidth="1"/>
    <col min="13571" max="13571" width="36.28515625" style="10" customWidth="1"/>
    <col min="13572" max="13572" width="34" style="10" customWidth="1"/>
    <col min="13573" max="13573" width="35.42578125" style="10" customWidth="1"/>
    <col min="13574" max="13574" width="16.5703125" style="10" customWidth="1"/>
    <col min="13575" max="13575" width="31.140625" style="10" customWidth="1"/>
    <col min="13576" max="13576" width="14.42578125" style="10" customWidth="1"/>
    <col min="13577" max="13577" width="15.42578125" style="10" customWidth="1"/>
    <col min="13578" max="13578" width="18.7109375" style="10" customWidth="1"/>
    <col min="13579" max="13824" width="9.140625" style="10"/>
    <col min="13825" max="13825" width="17.28515625" style="10" customWidth="1"/>
    <col min="13826" max="13826" width="8" style="10" bestFit="1" customWidth="1"/>
    <col min="13827" max="13827" width="36.28515625" style="10" customWidth="1"/>
    <col min="13828" max="13828" width="34" style="10" customWidth="1"/>
    <col min="13829" max="13829" width="35.42578125" style="10" customWidth="1"/>
    <col min="13830" max="13830" width="16.5703125" style="10" customWidth="1"/>
    <col min="13831" max="13831" width="31.140625" style="10" customWidth="1"/>
    <col min="13832" max="13832" width="14.42578125" style="10" customWidth="1"/>
    <col min="13833" max="13833" width="15.42578125" style="10" customWidth="1"/>
    <col min="13834" max="13834" width="18.7109375" style="10" customWidth="1"/>
    <col min="13835" max="14080" width="9.140625" style="10"/>
    <col min="14081" max="14081" width="17.28515625" style="10" customWidth="1"/>
    <col min="14082" max="14082" width="8" style="10" bestFit="1" customWidth="1"/>
    <col min="14083" max="14083" width="36.28515625" style="10" customWidth="1"/>
    <col min="14084" max="14084" width="34" style="10" customWidth="1"/>
    <col min="14085" max="14085" width="35.42578125" style="10" customWidth="1"/>
    <col min="14086" max="14086" width="16.5703125" style="10" customWidth="1"/>
    <col min="14087" max="14087" width="31.140625" style="10" customWidth="1"/>
    <col min="14088" max="14088" width="14.42578125" style="10" customWidth="1"/>
    <col min="14089" max="14089" width="15.42578125" style="10" customWidth="1"/>
    <col min="14090" max="14090" width="18.7109375" style="10" customWidth="1"/>
    <col min="14091" max="14336" width="9.140625" style="10"/>
    <col min="14337" max="14337" width="17.28515625" style="10" customWidth="1"/>
    <col min="14338" max="14338" width="8" style="10" bestFit="1" customWidth="1"/>
    <col min="14339" max="14339" width="36.28515625" style="10" customWidth="1"/>
    <col min="14340" max="14340" width="34" style="10" customWidth="1"/>
    <col min="14341" max="14341" width="35.42578125" style="10" customWidth="1"/>
    <col min="14342" max="14342" width="16.5703125" style="10" customWidth="1"/>
    <col min="14343" max="14343" width="31.140625" style="10" customWidth="1"/>
    <col min="14344" max="14344" width="14.42578125" style="10" customWidth="1"/>
    <col min="14345" max="14345" width="15.42578125" style="10" customWidth="1"/>
    <col min="14346" max="14346" width="18.7109375" style="10" customWidth="1"/>
    <col min="14347" max="14592" width="9.140625" style="10"/>
    <col min="14593" max="14593" width="17.28515625" style="10" customWidth="1"/>
    <col min="14594" max="14594" width="8" style="10" bestFit="1" customWidth="1"/>
    <col min="14595" max="14595" width="36.28515625" style="10" customWidth="1"/>
    <col min="14596" max="14596" width="34" style="10" customWidth="1"/>
    <col min="14597" max="14597" width="35.42578125" style="10" customWidth="1"/>
    <col min="14598" max="14598" width="16.5703125" style="10" customWidth="1"/>
    <col min="14599" max="14599" width="31.140625" style="10" customWidth="1"/>
    <col min="14600" max="14600" width="14.42578125" style="10" customWidth="1"/>
    <col min="14601" max="14601" width="15.42578125" style="10" customWidth="1"/>
    <col min="14602" max="14602" width="18.7109375" style="10" customWidth="1"/>
    <col min="14603" max="14848" width="9.140625" style="10"/>
    <col min="14849" max="14849" width="17.28515625" style="10" customWidth="1"/>
    <col min="14850" max="14850" width="8" style="10" bestFit="1" customWidth="1"/>
    <col min="14851" max="14851" width="36.28515625" style="10" customWidth="1"/>
    <col min="14852" max="14852" width="34" style="10" customWidth="1"/>
    <col min="14853" max="14853" width="35.42578125" style="10" customWidth="1"/>
    <col min="14854" max="14854" width="16.5703125" style="10" customWidth="1"/>
    <col min="14855" max="14855" width="31.140625" style="10" customWidth="1"/>
    <col min="14856" max="14856" width="14.42578125" style="10" customWidth="1"/>
    <col min="14857" max="14857" width="15.42578125" style="10" customWidth="1"/>
    <col min="14858" max="14858" width="18.7109375" style="10" customWidth="1"/>
    <col min="14859" max="15104" width="9.140625" style="10"/>
    <col min="15105" max="15105" width="17.28515625" style="10" customWidth="1"/>
    <col min="15106" max="15106" width="8" style="10" bestFit="1" customWidth="1"/>
    <col min="15107" max="15107" width="36.28515625" style="10" customWidth="1"/>
    <col min="15108" max="15108" width="34" style="10" customWidth="1"/>
    <col min="15109" max="15109" width="35.42578125" style="10" customWidth="1"/>
    <col min="15110" max="15110" width="16.5703125" style="10" customWidth="1"/>
    <col min="15111" max="15111" width="31.140625" style="10" customWidth="1"/>
    <col min="15112" max="15112" width="14.42578125" style="10" customWidth="1"/>
    <col min="15113" max="15113" width="15.42578125" style="10" customWidth="1"/>
    <col min="15114" max="15114" width="18.7109375" style="10" customWidth="1"/>
    <col min="15115" max="15360" width="9.140625" style="10"/>
    <col min="15361" max="15361" width="17.28515625" style="10" customWidth="1"/>
    <col min="15362" max="15362" width="8" style="10" bestFit="1" customWidth="1"/>
    <col min="15363" max="15363" width="36.28515625" style="10" customWidth="1"/>
    <col min="15364" max="15364" width="34" style="10" customWidth="1"/>
    <col min="15365" max="15365" width="35.42578125" style="10" customWidth="1"/>
    <col min="15366" max="15366" width="16.5703125" style="10" customWidth="1"/>
    <col min="15367" max="15367" width="31.140625" style="10" customWidth="1"/>
    <col min="15368" max="15368" width="14.42578125" style="10" customWidth="1"/>
    <col min="15369" max="15369" width="15.42578125" style="10" customWidth="1"/>
    <col min="15370" max="15370" width="18.7109375" style="10" customWidth="1"/>
    <col min="15371" max="15616" width="9.140625" style="10"/>
    <col min="15617" max="15617" width="17.28515625" style="10" customWidth="1"/>
    <col min="15618" max="15618" width="8" style="10" bestFit="1" customWidth="1"/>
    <col min="15619" max="15619" width="36.28515625" style="10" customWidth="1"/>
    <col min="15620" max="15620" width="34" style="10" customWidth="1"/>
    <col min="15621" max="15621" width="35.42578125" style="10" customWidth="1"/>
    <col min="15622" max="15622" width="16.5703125" style="10" customWidth="1"/>
    <col min="15623" max="15623" width="31.140625" style="10" customWidth="1"/>
    <col min="15624" max="15624" width="14.42578125" style="10" customWidth="1"/>
    <col min="15625" max="15625" width="15.42578125" style="10" customWidth="1"/>
    <col min="15626" max="15626" width="18.7109375" style="10" customWidth="1"/>
    <col min="15627" max="15872" width="9.140625" style="10"/>
    <col min="15873" max="15873" width="17.28515625" style="10" customWidth="1"/>
    <col min="15874" max="15874" width="8" style="10" bestFit="1" customWidth="1"/>
    <col min="15875" max="15875" width="36.28515625" style="10" customWidth="1"/>
    <col min="15876" max="15876" width="34" style="10" customWidth="1"/>
    <col min="15877" max="15877" width="35.42578125" style="10" customWidth="1"/>
    <col min="15878" max="15878" width="16.5703125" style="10" customWidth="1"/>
    <col min="15879" max="15879" width="31.140625" style="10" customWidth="1"/>
    <col min="15880" max="15880" width="14.42578125" style="10" customWidth="1"/>
    <col min="15881" max="15881" width="15.42578125" style="10" customWidth="1"/>
    <col min="15882" max="15882" width="18.7109375" style="10" customWidth="1"/>
    <col min="15883" max="16128" width="9.140625" style="10"/>
    <col min="16129" max="16129" width="17.28515625" style="10" customWidth="1"/>
    <col min="16130" max="16130" width="8" style="10" bestFit="1" customWidth="1"/>
    <col min="16131" max="16131" width="36.28515625" style="10" customWidth="1"/>
    <col min="16132" max="16132" width="34" style="10" customWidth="1"/>
    <col min="16133" max="16133" width="35.42578125" style="10" customWidth="1"/>
    <col min="16134" max="16134" width="16.5703125" style="10" customWidth="1"/>
    <col min="16135" max="16135" width="31.140625" style="10" customWidth="1"/>
    <col min="16136" max="16136" width="14.42578125" style="10" customWidth="1"/>
    <col min="16137" max="16137" width="15.42578125" style="10" customWidth="1"/>
    <col min="16138" max="16138" width="18.7109375" style="10" customWidth="1"/>
    <col min="16139" max="16384" width="9.140625" style="10"/>
  </cols>
  <sheetData>
    <row r="2" spans="1:10" x14ac:dyDescent="0.25">
      <c r="A2" s="9" t="s">
        <v>317</v>
      </c>
      <c r="B2" s="9" t="s">
        <v>318</v>
      </c>
      <c r="C2" s="9" t="s">
        <v>9</v>
      </c>
      <c r="D2" s="9" t="s">
        <v>319</v>
      </c>
      <c r="E2" s="9" t="s">
        <v>320</v>
      </c>
      <c r="F2" s="9" t="s">
        <v>321</v>
      </c>
      <c r="G2" s="9" t="s">
        <v>322</v>
      </c>
      <c r="H2" s="9" t="s">
        <v>323</v>
      </c>
      <c r="I2" s="9" t="s">
        <v>324</v>
      </c>
      <c r="J2" s="9" t="s">
        <v>325</v>
      </c>
    </row>
    <row r="3" spans="1:10" ht="30" x14ac:dyDescent="0.25">
      <c r="A3" s="11" t="s">
        <v>26</v>
      </c>
      <c r="B3" s="12">
        <v>207156</v>
      </c>
      <c r="C3" s="13" t="s">
        <v>326</v>
      </c>
      <c r="D3" s="14">
        <v>163454</v>
      </c>
      <c r="E3" s="15" t="s">
        <v>327</v>
      </c>
      <c r="F3" s="15" t="s">
        <v>328</v>
      </c>
      <c r="G3" s="15" t="s">
        <v>329</v>
      </c>
      <c r="H3" s="15" t="s">
        <v>330</v>
      </c>
      <c r="I3" s="15" t="s">
        <v>331</v>
      </c>
      <c r="J3" s="15" t="s">
        <v>332</v>
      </c>
    </row>
    <row r="4" spans="1:10" ht="30" x14ac:dyDescent="0.25">
      <c r="A4" s="11" t="s">
        <v>333</v>
      </c>
      <c r="B4" s="12">
        <v>379786</v>
      </c>
      <c r="C4" s="13" t="s">
        <v>326</v>
      </c>
      <c r="D4" s="14">
        <v>163454</v>
      </c>
      <c r="E4" s="15" t="s">
        <v>327</v>
      </c>
      <c r="F4" s="15" t="s">
        <v>328</v>
      </c>
      <c r="G4" s="15" t="s">
        <v>329</v>
      </c>
      <c r="H4" s="15" t="s">
        <v>330</v>
      </c>
      <c r="I4" s="15" t="s">
        <v>331</v>
      </c>
      <c r="J4" s="15" t="s">
        <v>332</v>
      </c>
    </row>
    <row r="5" spans="1:10" ht="30" x14ac:dyDescent="0.25">
      <c r="A5" s="11" t="s">
        <v>29</v>
      </c>
      <c r="B5" s="12">
        <v>207156</v>
      </c>
      <c r="C5" s="13" t="s">
        <v>326</v>
      </c>
      <c r="D5" s="14">
        <v>163454</v>
      </c>
      <c r="E5" s="15" t="s">
        <v>327</v>
      </c>
      <c r="F5" s="15" t="s">
        <v>328</v>
      </c>
      <c r="G5" s="15" t="s">
        <v>329</v>
      </c>
      <c r="H5" s="15" t="s">
        <v>330</v>
      </c>
      <c r="I5" s="15" t="s">
        <v>331</v>
      </c>
      <c r="J5" s="15" t="s">
        <v>332</v>
      </c>
    </row>
    <row r="6" spans="1:10" ht="15.75" hidden="1" thickBot="1" x14ac:dyDescent="0.3">
      <c r="A6" s="16" t="s">
        <v>334</v>
      </c>
      <c r="B6" s="17">
        <v>276208</v>
      </c>
      <c r="C6" s="18" t="s">
        <v>335</v>
      </c>
    </row>
    <row r="7" spans="1:10" ht="60" x14ac:dyDescent="0.25">
      <c r="A7" s="11" t="s">
        <v>336</v>
      </c>
      <c r="B7" s="12">
        <v>276208</v>
      </c>
      <c r="C7" s="11" t="s">
        <v>313</v>
      </c>
      <c r="D7" s="14" t="s">
        <v>337</v>
      </c>
      <c r="E7" s="19" t="s">
        <v>338</v>
      </c>
      <c r="F7" s="19" t="s">
        <v>206</v>
      </c>
      <c r="G7" s="19" t="s">
        <v>339</v>
      </c>
      <c r="H7" s="19" t="s">
        <v>340</v>
      </c>
      <c r="I7" s="19" t="s">
        <v>341</v>
      </c>
      <c r="J7" s="19" t="s">
        <v>342</v>
      </c>
    </row>
    <row r="8" spans="1:10" ht="15.75" hidden="1" thickBot="1" x14ac:dyDescent="0.3">
      <c r="A8" s="16" t="s">
        <v>343</v>
      </c>
      <c r="B8" s="17">
        <v>414312</v>
      </c>
      <c r="C8" s="18" t="s">
        <v>335</v>
      </c>
    </row>
    <row r="9" spans="1:10" x14ac:dyDescent="0.25">
      <c r="A9" s="11" t="s">
        <v>344</v>
      </c>
      <c r="B9" s="12">
        <v>414312</v>
      </c>
      <c r="C9" s="11" t="s">
        <v>313</v>
      </c>
      <c r="D9" s="14" t="s">
        <v>345</v>
      </c>
      <c r="E9" s="15" t="s">
        <v>346</v>
      </c>
      <c r="F9" s="15"/>
      <c r="G9" s="15"/>
      <c r="H9" s="15"/>
      <c r="I9" s="15"/>
      <c r="J9" s="15"/>
    </row>
    <row r="10" spans="1:10" ht="15.75" hidden="1" thickBot="1" x14ac:dyDescent="0.3">
      <c r="A10" s="16" t="s">
        <v>31</v>
      </c>
      <c r="B10" s="17">
        <v>138104</v>
      </c>
      <c r="C10" s="18" t="s">
        <v>335</v>
      </c>
    </row>
    <row r="11" spans="1:10" ht="30.75" hidden="1" thickBot="1" x14ac:dyDescent="0.3">
      <c r="A11" s="16" t="s">
        <v>347</v>
      </c>
      <c r="B11" s="17">
        <v>1108066</v>
      </c>
      <c r="C11" s="18" t="s">
        <v>335</v>
      </c>
    </row>
    <row r="12" spans="1:10" ht="15.75" hidden="1" thickBot="1" x14ac:dyDescent="0.3">
      <c r="A12" s="16" t="s">
        <v>33</v>
      </c>
      <c r="B12" s="17">
        <v>138104</v>
      </c>
      <c r="C12" s="18" t="s">
        <v>335</v>
      </c>
    </row>
    <row r="13" spans="1:10" ht="15.75" hidden="1" thickBot="1" x14ac:dyDescent="0.3">
      <c r="A13" s="16" t="s">
        <v>348</v>
      </c>
      <c r="B13" s="17">
        <v>207156</v>
      </c>
      <c r="C13" s="18" t="s">
        <v>335</v>
      </c>
    </row>
    <row r="14" spans="1:10" x14ac:dyDescent="0.25">
      <c r="A14" s="11" t="s">
        <v>349</v>
      </c>
      <c r="B14" s="12">
        <v>207156</v>
      </c>
      <c r="C14" s="11" t="s">
        <v>313</v>
      </c>
      <c r="D14" s="14" t="s">
        <v>350</v>
      </c>
      <c r="E14" s="15" t="s">
        <v>351</v>
      </c>
      <c r="F14" s="15"/>
      <c r="G14" s="15"/>
      <c r="H14" s="15"/>
      <c r="I14" s="15"/>
      <c r="J14" s="15"/>
    </row>
    <row r="15" spans="1:10" ht="15.75" hidden="1" thickBot="1" x14ac:dyDescent="0.3">
      <c r="A15" s="16" t="s">
        <v>352</v>
      </c>
      <c r="B15" s="17">
        <v>621468</v>
      </c>
      <c r="C15" s="18" t="s">
        <v>335</v>
      </c>
    </row>
    <row r="16" spans="1:10" ht="30" x14ac:dyDescent="0.25">
      <c r="A16" s="11" t="s">
        <v>353</v>
      </c>
      <c r="B16" s="12">
        <v>1173884</v>
      </c>
      <c r="C16" s="11" t="s">
        <v>313</v>
      </c>
      <c r="D16" s="14">
        <v>163477</v>
      </c>
      <c r="E16" s="15" t="s">
        <v>354</v>
      </c>
      <c r="F16" s="15" t="s">
        <v>209</v>
      </c>
      <c r="G16" s="15" t="s">
        <v>355</v>
      </c>
      <c r="H16" s="15" t="s">
        <v>356</v>
      </c>
      <c r="I16" s="15" t="s">
        <v>357</v>
      </c>
      <c r="J16" s="15" t="s">
        <v>332</v>
      </c>
    </row>
    <row r="17" spans="1:10" x14ac:dyDescent="0.25">
      <c r="A17" s="11" t="s">
        <v>94</v>
      </c>
      <c r="B17" s="12">
        <v>3234</v>
      </c>
      <c r="C17" s="11" t="s">
        <v>313</v>
      </c>
      <c r="D17" s="14">
        <v>163454</v>
      </c>
      <c r="E17" s="15" t="s">
        <v>327</v>
      </c>
      <c r="F17" s="15" t="s">
        <v>328</v>
      </c>
      <c r="G17" s="15" t="s">
        <v>329</v>
      </c>
      <c r="H17" s="15" t="s">
        <v>330</v>
      </c>
      <c r="I17" s="15" t="s">
        <v>331</v>
      </c>
      <c r="J17" s="15" t="s">
        <v>332</v>
      </c>
    </row>
    <row r="18" spans="1:10" x14ac:dyDescent="0.25">
      <c r="A18" s="11" t="s">
        <v>96</v>
      </c>
      <c r="B18" s="12">
        <v>3234</v>
      </c>
      <c r="C18" s="11" t="s">
        <v>313</v>
      </c>
      <c r="D18" s="14">
        <v>163454</v>
      </c>
      <c r="E18" s="15" t="s">
        <v>327</v>
      </c>
      <c r="F18" s="15" t="s">
        <v>328</v>
      </c>
      <c r="G18" s="15" t="s">
        <v>329</v>
      </c>
      <c r="H18" s="15" t="s">
        <v>330</v>
      </c>
      <c r="I18" s="15" t="s">
        <v>331</v>
      </c>
      <c r="J18" s="15" t="s">
        <v>332</v>
      </c>
    </row>
    <row r="19" spans="1:10" x14ac:dyDescent="0.25">
      <c r="A19" s="11" t="s">
        <v>104</v>
      </c>
      <c r="B19" s="12">
        <v>3234</v>
      </c>
      <c r="C19" s="11" t="s">
        <v>313</v>
      </c>
      <c r="D19" s="14">
        <v>163454</v>
      </c>
      <c r="E19" s="15" t="s">
        <v>327</v>
      </c>
      <c r="F19" s="15" t="s">
        <v>328</v>
      </c>
      <c r="G19" s="15" t="s">
        <v>329</v>
      </c>
      <c r="H19" s="15" t="s">
        <v>330</v>
      </c>
      <c r="I19" s="15" t="s">
        <v>331</v>
      </c>
      <c r="J19" s="15" t="s">
        <v>332</v>
      </c>
    </row>
    <row r="20" spans="1:10" ht="30" x14ac:dyDescent="0.25">
      <c r="A20" s="11" t="s">
        <v>106</v>
      </c>
      <c r="B20" s="12">
        <v>3234</v>
      </c>
      <c r="C20" s="11" t="s">
        <v>313</v>
      </c>
      <c r="D20" s="14">
        <v>163124</v>
      </c>
      <c r="E20" s="20" t="s">
        <v>358</v>
      </c>
      <c r="F20" s="20" t="s">
        <v>272</v>
      </c>
      <c r="G20" s="15" t="s">
        <v>359</v>
      </c>
      <c r="H20" s="15" t="s">
        <v>360</v>
      </c>
      <c r="I20" s="15" t="s">
        <v>361</v>
      </c>
      <c r="J20" s="15" t="s">
        <v>342</v>
      </c>
    </row>
    <row r="21" spans="1:10" ht="15.75" hidden="1" thickBot="1" x14ac:dyDescent="0.3">
      <c r="A21" s="16" t="s">
        <v>362</v>
      </c>
      <c r="B21" s="17">
        <v>276208</v>
      </c>
      <c r="C21" s="18" t="s">
        <v>335</v>
      </c>
    </row>
    <row r="22" spans="1:10" ht="30" x14ac:dyDescent="0.25">
      <c r="A22" s="11" t="s">
        <v>363</v>
      </c>
      <c r="B22" s="12">
        <v>276208</v>
      </c>
      <c r="C22" s="11" t="s">
        <v>313</v>
      </c>
      <c r="D22" s="14">
        <v>165601</v>
      </c>
      <c r="E22" s="15" t="s">
        <v>364</v>
      </c>
      <c r="F22" s="15" t="s">
        <v>365</v>
      </c>
      <c r="G22" s="15" t="s">
        <v>366</v>
      </c>
      <c r="H22" s="15" t="s">
        <v>367</v>
      </c>
      <c r="I22" s="15" t="s">
        <v>331</v>
      </c>
      <c r="J22" s="15" t="s">
        <v>368</v>
      </c>
    </row>
    <row r="23" spans="1:10" ht="15.75" hidden="1" thickBot="1" x14ac:dyDescent="0.3">
      <c r="A23" s="16" t="s">
        <v>369</v>
      </c>
      <c r="B23" s="17">
        <v>276208</v>
      </c>
      <c r="C23" s="18" t="s">
        <v>335</v>
      </c>
    </row>
    <row r="24" spans="1:10" x14ac:dyDescent="0.25">
      <c r="A24" s="11" t="s">
        <v>370</v>
      </c>
      <c r="B24" s="12">
        <v>276208</v>
      </c>
      <c r="C24" s="11" t="s">
        <v>313</v>
      </c>
      <c r="D24" s="14" t="s">
        <v>371</v>
      </c>
      <c r="E24" s="15" t="s">
        <v>372</v>
      </c>
      <c r="F24" s="15"/>
      <c r="G24" s="15"/>
      <c r="H24" s="15"/>
      <c r="I24" s="15"/>
      <c r="J24" s="15"/>
    </row>
    <row r="25" spans="1:10" ht="15.75" hidden="1" thickBot="1" x14ac:dyDescent="0.3">
      <c r="A25" s="16" t="s">
        <v>373</v>
      </c>
      <c r="B25" s="17">
        <v>207156</v>
      </c>
      <c r="C25" s="18" t="s">
        <v>335</v>
      </c>
    </row>
    <row r="26" spans="1:10" x14ac:dyDescent="0.25">
      <c r="A26" s="11" t="s">
        <v>374</v>
      </c>
      <c r="B26" s="12">
        <v>207156</v>
      </c>
      <c r="C26" s="11" t="s">
        <v>313</v>
      </c>
      <c r="D26" s="14">
        <v>164693</v>
      </c>
      <c r="E26" s="20" t="s">
        <v>375</v>
      </c>
      <c r="F26" s="15" t="s">
        <v>376</v>
      </c>
      <c r="G26" s="15" t="s">
        <v>377</v>
      </c>
      <c r="H26" s="15" t="s">
        <v>378</v>
      </c>
      <c r="I26" s="15" t="s">
        <v>331</v>
      </c>
      <c r="J26" s="15" t="s">
        <v>368</v>
      </c>
    </row>
    <row r="27" spans="1:10" ht="15.75" hidden="1" thickBot="1" x14ac:dyDescent="0.3">
      <c r="A27" s="16" t="s">
        <v>379</v>
      </c>
      <c r="B27" s="17">
        <v>276208</v>
      </c>
      <c r="C27" s="18" t="s">
        <v>335</v>
      </c>
    </row>
    <row r="28" spans="1:10" ht="96.75" customHeight="1" x14ac:dyDescent="0.25">
      <c r="A28" s="11" t="s">
        <v>380</v>
      </c>
      <c r="B28" s="12">
        <v>276208</v>
      </c>
      <c r="C28" s="11" t="s">
        <v>313</v>
      </c>
      <c r="D28" s="21" t="s">
        <v>381</v>
      </c>
      <c r="E28" s="15" t="s">
        <v>382</v>
      </c>
      <c r="F28" s="22" t="s">
        <v>383</v>
      </c>
      <c r="G28" s="22" t="s">
        <v>384</v>
      </c>
      <c r="H28" s="22" t="s">
        <v>385</v>
      </c>
      <c r="I28" s="23" t="s">
        <v>386</v>
      </c>
      <c r="J28" s="24" t="s">
        <v>387</v>
      </c>
    </row>
    <row r="29" spans="1:10" ht="15.75" hidden="1" thickBot="1" x14ac:dyDescent="0.3">
      <c r="A29" s="16" t="s">
        <v>388</v>
      </c>
      <c r="B29" s="17">
        <v>241682</v>
      </c>
      <c r="C29" s="18" t="s">
        <v>389</v>
      </c>
    </row>
    <row r="30" spans="1:10" x14ac:dyDescent="0.25">
      <c r="A30" s="11" t="s">
        <v>390</v>
      </c>
      <c r="B30" s="12">
        <v>241682</v>
      </c>
      <c r="C30" s="11" t="s">
        <v>313</v>
      </c>
      <c r="D30" s="14">
        <v>164693</v>
      </c>
      <c r="E30" s="20" t="s">
        <v>375</v>
      </c>
      <c r="F30" s="15" t="s">
        <v>376</v>
      </c>
      <c r="G30" s="15" t="s">
        <v>377</v>
      </c>
      <c r="H30" s="15" t="s">
        <v>378</v>
      </c>
      <c r="I30" s="15" t="s">
        <v>331</v>
      </c>
      <c r="J30" s="15" t="s">
        <v>368</v>
      </c>
    </row>
    <row r="31" spans="1:10" x14ac:dyDescent="0.25">
      <c r="A31" s="11" t="s">
        <v>391</v>
      </c>
      <c r="B31" s="12">
        <v>207156</v>
      </c>
      <c r="C31" s="11" t="s">
        <v>313</v>
      </c>
      <c r="D31" s="15" t="s">
        <v>392</v>
      </c>
    </row>
    <row r="32" spans="1:10" ht="15.75" hidden="1" thickBot="1" x14ac:dyDescent="0.3">
      <c r="A32" s="16" t="s">
        <v>393</v>
      </c>
      <c r="B32" s="17">
        <v>313968</v>
      </c>
      <c r="C32" s="18" t="s">
        <v>335</v>
      </c>
    </row>
    <row r="33" spans="1:10" ht="15.75" hidden="1" thickBot="1" x14ac:dyDescent="0.3">
      <c r="A33" s="16" t="s">
        <v>394</v>
      </c>
      <c r="B33" s="17">
        <v>379786</v>
      </c>
      <c r="C33" s="18" t="s">
        <v>335</v>
      </c>
    </row>
    <row r="34" spans="1:10" ht="15.75" hidden="1" thickBot="1" x14ac:dyDescent="0.3">
      <c r="A34" s="16" t="s">
        <v>395</v>
      </c>
      <c r="B34" s="17">
        <v>310734</v>
      </c>
      <c r="C34" s="18" t="s">
        <v>335</v>
      </c>
    </row>
    <row r="35" spans="1:10" ht="15.75" hidden="1" thickBot="1" x14ac:dyDescent="0.3">
      <c r="A35" s="16" t="s">
        <v>396</v>
      </c>
      <c r="B35" s="17">
        <v>241682</v>
      </c>
      <c r="C35" s="18" t="s">
        <v>397</v>
      </c>
    </row>
    <row r="36" spans="1:10" ht="15.75" hidden="1" thickBot="1" x14ac:dyDescent="0.3">
      <c r="A36" s="16" t="s">
        <v>398</v>
      </c>
      <c r="B36" s="17">
        <v>276208</v>
      </c>
      <c r="C36" s="18" t="s">
        <v>397</v>
      </c>
    </row>
    <row r="37" spans="1:10" ht="15.75" hidden="1" thickBot="1" x14ac:dyDescent="0.3">
      <c r="A37" s="16" t="s">
        <v>399</v>
      </c>
      <c r="B37" s="17">
        <v>207156</v>
      </c>
      <c r="C37" s="18" t="s">
        <v>335</v>
      </c>
    </row>
    <row r="38" spans="1:10" ht="30" x14ac:dyDescent="0.25">
      <c r="A38" s="11" t="s">
        <v>400</v>
      </c>
      <c r="B38" s="12">
        <v>241682</v>
      </c>
      <c r="C38" s="11" t="s">
        <v>313</v>
      </c>
      <c r="D38" s="21" t="s">
        <v>401</v>
      </c>
      <c r="E38" s="15" t="s">
        <v>402</v>
      </c>
      <c r="F38" s="15" t="s">
        <v>403</v>
      </c>
      <c r="G38" s="15" t="s">
        <v>404</v>
      </c>
      <c r="H38" s="15" t="s">
        <v>405</v>
      </c>
      <c r="I38" s="15" t="s">
        <v>331</v>
      </c>
      <c r="J38" s="15" t="s">
        <v>406</v>
      </c>
    </row>
    <row r="39" spans="1:10" ht="15.75" hidden="1" thickBot="1" x14ac:dyDescent="0.3">
      <c r="A39" s="16" t="s">
        <v>407</v>
      </c>
      <c r="B39" s="17">
        <v>241682</v>
      </c>
      <c r="C39" s="18" t="s">
        <v>335</v>
      </c>
    </row>
    <row r="40" spans="1:10" ht="30" x14ac:dyDescent="0.25">
      <c r="A40" s="11" t="s">
        <v>408</v>
      </c>
      <c r="B40" s="12">
        <v>241682</v>
      </c>
      <c r="C40" s="11" t="s">
        <v>313</v>
      </c>
      <c r="D40" s="21" t="s">
        <v>409</v>
      </c>
      <c r="E40" s="15" t="s">
        <v>402</v>
      </c>
      <c r="F40" s="15" t="s">
        <v>403</v>
      </c>
      <c r="G40" s="15" t="s">
        <v>404</v>
      </c>
      <c r="H40" s="15" t="s">
        <v>405</v>
      </c>
      <c r="I40" s="15" t="s">
        <v>331</v>
      </c>
      <c r="J40" s="15" t="s">
        <v>406</v>
      </c>
    </row>
    <row r="41" spans="1:10" ht="15.75" hidden="1" thickBot="1" x14ac:dyDescent="0.3">
      <c r="A41" s="16" t="s">
        <v>410</v>
      </c>
      <c r="B41" s="17">
        <v>207156</v>
      </c>
      <c r="C41" s="18" t="s">
        <v>335</v>
      </c>
    </row>
    <row r="42" spans="1:10" x14ac:dyDescent="0.25">
      <c r="A42" s="11" t="s">
        <v>411</v>
      </c>
      <c r="B42" s="12">
        <v>207156</v>
      </c>
      <c r="C42" s="11" t="s">
        <v>313</v>
      </c>
      <c r="D42" s="25">
        <v>164693</v>
      </c>
      <c r="E42" s="20" t="s">
        <v>375</v>
      </c>
      <c r="F42" s="15" t="s">
        <v>376</v>
      </c>
      <c r="G42" s="15" t="s">
        <v>377</v>
      </c>
      <c r="H42" s="15" t="s">
        <v>378</v>
      </c>
      <c r="I42" s="15" t="s">
        <v>331</v>
      </c>
      <c r="J42" s="15" t="s">
        <v>368</v>
      </c>
    </row>
    <row r="43" spans="1:10" ht="15.75" hidden="1" thickBot="1" x14ac:dyDescent="0.3">
      <c r="A43" s="16" t="s">
        <v>412</v>
      </c>
      <c r="B43" s="17">
        <v>207156</v>
      </c>
      <c r="C43" s="18" t="s">
        <v>335</v>
      </c>
    </row>
    <row r="44" spans="1:10" x14ac:dyDescent="0.25">
      <c r="A44" s="11" t="s">
        <v>413</v>
      </c>
      <c r="B44" s="12">
        <v>207156</v>
      </c>
      <c r="C44" s="11" t="s">
        <v>313</v>
      </c>
      <c r="D44" s="25">
        <v>164693</v>
      </c>
      <c r="E44" s="20" t="s">
        <v>375</v>
      </c>
      <c r="F44" s="15" t="s">
        <v>376</v>
      </c>
      <c r="G44" s="15" t="s">
        <v>377</v>
      </c>
      <c r="H44" s="15" t="s">
        <v>378</v>
      </c>
      <c r="I44" s="15" t="s">
        <v>331</v>
      </c>
      <c r="J44" s="15" t="s">
        <v>368</v>
      </c>
    </row>
    <row r="45" spans="1:10" x14ac:dyDescent="0.25">
      <c r="A45" s="11" t="s">
        <v>414</v>
      </c>
      <c r="B45" s="12">
        <v>207156</v>
      </c>
      <c r="C45" s="11" t="s">
        <v>313</v>
      </c>
      <c r="D45" s="25">
        <v>164693</v>
      </c>
      <c r="E45" s="20" t="s">
        <v>375</v>
      </c>
      <c r="F45" s="15" t="s">
        <v>376</v>
      </c>
      <c r="G45" s="15" t="s">
        <v>377</v>
      </c>
      <c r="H45" s="15" t="s">
        <v>378</v>
      </c>
      <c r="I45" s="15" t="s">
        <v>331</v>
      </c>
      <c r="J45" s="15" t="s">
        <v>368</v>
      </c>
    </row>
    <row r="46" spans="1:10" ht="15.75" hidden="1" thickBot="1" x14ac:dyDescent="0.3">
      <c r="A46" s="16" t="s">
        <v>415</v>
      </c>
      <c r="B46" s="17">
        <v>207156</v>
      </c>
      <c r="C46" s="18" t="s">
        <v>335</v>
      </c>
    </row>
    <row r="47" spans="1:10" x14ac:dyDescent="0.25">
      <c r="A47" s="11" t="s">
        <v>416</v>
      </c>
      <c r="B47" s="12">
        <v>207156</v>
      </c>
      <c r="C47" s="11" t="s">
        <v>313</v>
      </c>
      <c r="D47" s="25">
        <v>164693</v>
      </c>
      <c r="E47" s="20" t="s">
        <v>375</v>
      </c>
      <c r="F47" s="15" t="s">
        <v>376</v>
      </c>
      <c r="G47" s="15" t="s">
        <v>377</v>
      </c>
      <c r="H47" s="15" t="s">
        <v>378</v>
      </c>
      <c r="I47" s="15" t="s">
        <v>331</v>
      </c>
      <c r="J47" s="15" t="s">
        <v>368</v>
      </c>
    </row>
    <row r="48" spans="1:10" ht="15.75" hidden="1" thickBot="1" x14ac:dyDescent="0.3">
      <c r="A48" s="16" t="s">
        <v>417</v>
      </c>
      <c r="B48" s="17">
        <v>207156</v>
      </c>
      <c r="C48" s="18" t="s">
        <v>335</v>
      </c>
    </row>
    <row r="49" spans="1:10" x14ac:dyDescent="0.25">
      <c r="A49" s="11" t="s">
        <v>35</v>
      </c>
      <c r="B49" s="12">
        <v>34526</v>
      </c>
      <c r="C49" s="11" t="s">
        <v>418</v>
      </c>
      <c r="D49" s="14">
        <v>163454</v>
      </c>
      <c r="E49" s="15" t="s">
        <v>327</v>
      </c>
      <c r="F49" s="15" t="s">
        <v>328</v>
      </c>
      <c r="G49" s="15" t="s">
        <v>329</v>
      </c>
      <c r="H49" s="15" t="s">
        <v>330</v>
      </c>
      <c r="I49" s="15" t="s">
        <v>331</v>
      </c>
      <c r="J49" s="15" t="s">
        <v>332</v>
      </c>
    </row>
    <row r="50" spans="1:10" ht="30" x14ac:dyDescent="0.25">
      <c r="A50" s="11" t="s">
        <v>419</v>
      </c>
      <c r="B50" s="12">
        <v>622546</v>
      </c>
      <c r="C50" s="11" t="s">
        <v>418</v>
      </c>
      <c r="D50" s="14">
        <v>163454</v>
      </c>
      <c r="E50" s="15" t="s">
        <v>327</v>
      </c>
      <c r="F50" s="15" t="s">
        <v>328</v>
      </c>
      <c r="G50" s="15" t="s">
        <v>329</v>
      </c>
      <c r="H50" s="15" t="s">
        <v>330</v>
      </c>
      <c r="I50" s="15" t="s">
        <v>331</v>
      </c>
      <c r="J50" s="15" t="s">
        <v>332</v>
      </c>
    </row>
    <row r="51" spans="1:10" x14ac:dyDescent="0.25">
      <c r="A51" s="11" t="s">
        <v>37</v>
      </c>
      <c r="B51" s="12">
        <v>34526</v>
      </c>
      <c r="C51" s="11" t="s">
        <v>418</v>
      </c>
      <c r="D51" s="14">
        <v>163454</v>
      </c>
      <c r="E51" s="15" t="s">
        <v>327</v>
      </c>
      <c r="F51" s="15" t="s">
        <v>328</v>
      </c>
      <c r="G51" s="15" t="s">
        <v>329</v>
      </c>
      <c r="H51" s="15" t="s">
        <v>330</v>
      </c>
      <c r="I51" s="15" t="s">
        <v>331</v>
      </c>
      <c r="J51" s="15" t="s">
        <v>332</v>
      </c>
    </row>
    <row r="52" spans="1:10" x14ac:dyDescent="0.25">
      <c r="A52" s="11" t="s">
        <v>39</v>
      </c>
      <c r="B52" s="12">
        <v>34526</v>
      </c>
      <c r="C52" s="11" t="s">
        <v>418</v>
      </c>
      <c r="D52" s="14">
        <v>163454</v>
      </c>
      <c r="E52" s="15" t="s">
        <v>327</v>
      </c>
      <c r="F52" s="15" t="s">
        <v>328</v>
      </c>
      <c r="G52" s="15" t="s">
        <v>329</v>
      </c>
      <c r="H52" s="15" t="s">
        <v>330</v>
      </c>
      <c r="I52" s="15" t="s">
        <v>331</v>
      </c>
      <c r="J52" s="15" t="s">
        <v>332</v>
      </c>
    </row>
    <row r="53" spans="1:10" ht="30" x14ac:dyDescent="0.25">
      <c r="A53" s="11" t="s">
        <v>420</v>
      </c>
      <c r="B53" s="12">
        <v>829702</v>
      </c>
      <c r="C53" s="11" t="s">
        <v>418</v>
      </c>
      <c r="D53" s="14">
        <v>163454</v>
      </c>
      <c r="E53" s="15" t="s">
        <v>327</v>
      </c>
      <c r="F53" s="15" t="s">
        <v>328</v>
      </c>
      <c r="G53" s="15" t="s">
        <v>329</v>
      </c>
      <c r="H53" s="15" t="s">
        <v>330</v>
      </c>
      <c r="I53" s="15" t="s">
        <v>331</v>
      </c>
      <c r="J53" s="15" t="s">
        <v>332</v>
      </c>
    </row>
    <row r="54" spans="1:10" x14ac:dyDescent="0.25">
      <c r="A54" s="11" t="s">
        <v>41</v>
      </c>
      <c r="B54" s="12">
        <v>34526</v>
      </c>
      <c r="C54" s="11" t="s">
        <v>418</v>
      </c>
      <c r="D54" s="14">
        <v>163454</v>
      </c>
      <c r="E54" s="15" t="s">
        <v>327</v>
      </c>
      <c r="F54" s="15" t="s">
        <v>328</v>
      </c>
      <c r="G54" s="15" t="s">
        <v>329</v>
      </c>
      <c r="H54" s="15" t="s">
        <v>330</v>
      </c>
      <c r="I54" s="15" t="s">
        <v>331</v>
      </c>
      <c r="J54" s="15" t="s">
        <v>332</v>
      </c>
    </row>
    <row r="55" spans="1:10" x14ac:dyDescent="0.25">
      <c r="A55" s="11" t="s">
        <v>43</v>
      </c>
      <c r="B55" s="12">
        <v>34526</v>
      </c>
      <c r="C55" s="11" t="s">
        <v>418</v>
      </c>
      <c r="D55" s="14">
        <v>163454</v>
      </c>
      <c r="E55" s="15" t="s">
        <v>327</v>
      </c>
      <c r="F55" s="15" t="s">
        <v>328</v>
      </c>
      <c r="G55" s="15" t="s">
        <v>329</v>
      </c>
      <c r="H55" s="15" t="s">
        <v>330</v>
      </c>
      <c r="I55" s="15" t="s">
        <v>331</v>
      </c>
      <c r="J55" s="15" t="s">
        <v>332</v>
      </c>
    </row>
    <row r="56" spans="1:10" ht="30" x14ac:dyDescent="0.25">
      <c r="A56" s="11" t="s">
        <v>421</v>
      </c>
      <c r="B56" s="12">
        <v>1313066</v>
      </c>
      <c r="C56" s="11" t="s">
        <v>418</v>
      </c>
      <c r="D56" s="14">
        <v>163454</v>
      </c>
      <c r="E56" s="15" t="s">
        <v>327</v>
      </c>
      <c r="F56" s="15" t="s">
        <v>328</v>
      </c>
      <c r="G56" s="15" t="s">
        <v>329</v>
      </c>
      <c r="H56" s="15" t="s">
        <v>330</v>
      </c>
      <c r="I56" s="15" t="s">
        <v>331</v>
      </c>
      <c r="J56" s="15" t="s">
        <v>332</v>
      </c>
    </row>
    <row r="57" spans="1:10" x14ac:dyDescent="0.25">
      <c r="A57" s="11" t="s">
        <v>45</v>
      </c>
      <c r="B57" s="12">
        <v>34526</v>
      </c>
      <c r="C57" s="11" t="s">
        <v>418</v>
      </c>
      <c r="D57" s="14">
        <v>163454</v>
      </c>
      <c r="E57" s="15" t="s">
        <v>327</v>
      </c>
      <c r="F57" s="15" t="s">
        <v>328</v>
      </c>
      <c r="G57" s="15" t="s">
        <v>329</v>
      </c>
      <c r="H57" s="15" t="s">
        <v>330</v>
      </c>
      <c r="I57" s="15" t="s">
        <v>331</v>
      </c>
      <c r="J57" s="15" t="s">
        <v>332</v>
      </c>
    </row>
    <row r="58" spans="1:10" ht="30" x14ac:dyDescent="0.25">
      <c r="A58" s="26" t="s">
        <v>46</v>
      </c>
      <c r="B58" s="27">
        <v>34526</v>
      </c>
      <c r="C58" s="26" t="s">
        <v>422</v>
      </c>
      <c r="D58" s="14">
        <v>163454</v>
      </c>
      <c r="E58" s="15" t="s">
        <v>327</v>
      </c>
      <c r="F58" s="15" t="s">
        <v>328</v>
      </c>
      <c r="G58" s="15" t="s">
        <v>329</v>
      </c>
      <c r="H58" s="15" t="s">
        <v>330</v>
      </c>
      <c r="I58" s="15" t="s">
        <v>331</v>
      </c>
      <c r="J58" s="15" t="s">
        <v>332</v>
      </c>
    </row>
    <row r="59" spans="1:10" ht="30" x14ac:dyDescent="0.25">
      <c r="A59" s="26" t="s">
        <v>423</v>
      </c>
      <c r="B59" s="27">
        <v>173708</v>
      </c>
      <c r="C59" s="26" t="s">
        <v>422</v>
      </c>
      <c r="D59" s="14">
        <v>163454</v>
      </c>
      <c r="E59" s="15" t="s">
        <v>327</v>
      </c>
      <c r="F59" s="15" t="s">
        <v>328</v>
      </c>
      <c r="G59" s="15" t="s">
        <v>329</v>
      </c>
      <c r="H59" s="15" t="s">
        <v>330</v>
      </c>
      <c r="I59" s="15" t="s">
        <v>331</v>
      </c>
      <c r="J59" s="15" t="s">
        <v>332</v>
      </c>
    </row>
    <row r="60" spans="1:10" ht="30" x14ac:dyDescent="0.25">
      <c r="A60" s="26" t="s">
        <v>47</v>
      </c>
      <c r="B60" s="27">
        <v>34526</v>
      </c>
      <c r="C60" s="26" t="s">
        <v>422</v>
      </c>
      <c r="D60" s="14">
        <v>163454</v>
      </c>
      <c r="E60" s="15" t="s">
        <v>327</v>
      </c>
      <c r="F60" s="15" t="s">
        <v>328</v>
      </c>
      <c r="G60" s="15" t="s">
        <v>329</v>
      </c>
      <c r="H60" s="15" t="s">
        <v>330</v>
      </c>
      <c r="I60" s="15" t="s">
        <v>331</v>
      </c>
      <c r="J60" s="15" t="s">
        <v>332</v>
      </c>
    </row>
    <row r="61" spans="1:10" x14ac:dyDescent="0.25">
      <c r="A61" s="11" t="s">
        <v>49</v>
      </c>
      <c r="B61" s="12">
        <v>138104</v>
      </c>
      <c r="C61" s="11" t="s">
        <v>418</v>
      </c>
      <c r="D61" s="14">
        <v>163454</v>
      </c>
      <c r="E61" s="15" t="s">
        <v>327</v>
      </c>
      <c r="F61" s="15" t="s">
        <v>328</v>
      </c>
      <c r="G61" s="15" t="s">
        <v>329</v>
      </c>
      <c r="H61" s="15" t="s">
        <v>330</v>
      </c>
      <c r="I61" s="15" t="s">
        <v>331</v>
      </c>
      <c r="J61" s="15" t="s">
        <v>332</v>
      </c>
    </row>
    <row r="62" spans="1:10" ht="30" x14ac:dyDescent="0.25">
      <c r="A62" s="11" t="s">
        <v>424</v>
      </c>
      <c r="B62" s="12">
        <v>864228</v>
      </c>
      <c r="C62" s="11" t="s">
        <v>418</v>
      </c>
      <c r="D62" s="14">
        <v>163454</v>
      </c>
      <c r="E62" s="15" t="s">
        <v>327</v>
      </c>
      <c r="F62" s="15" t="s">
        <v>328</v>
      </c>
      <c r="G62" s="15" t="s">
        <v>329</v>
      </c>
      <c r="H62" s="15" t="s">
        <v>330</v>
      </c>
      <c r="I62" s="15" t="s">
        <v>331</v>
      </c>
      <c r="J62" s="15" t="s">
        <v>332</v>
      </c>
    </row>
    <row r="63" spans="1:10" x14ac:dyDescent="0.25">
      <c r="A63" s="11" t="s">
        <v>51</v>
      </c>
      <c r="B63" s="12">
        <v>138104</v>
      </c>
      <c r="C63" s="11" t="s">
        <v>418</v>
      </c>
      <c r="D63" s="14">
        <v>163454</v>
      </c>
      <c r="E63" s="15" t="s">
        <v>327</v>
      </c>
      <c r="F63" s="15" t="s">
        <v>328</v>
      </c>
      <c r="G63" s="15" t="s">
        <v>329</v>
      </c>
      <c r="H63" s="15" t="s">
        <v>330</v>
      </c>
      <c r="I63" s="15" t="s">
        <v>331</v>
      </c>
      <c r="J63" s="15" t="s">
        <v>332</v>
      </c>
    </row>
    <row r="64" spans="1:10" x14ac:dyDescent="0.25">
      <c r="A64" s="11" t="s">
        <v>54</v>
      </c>
      <c r="B64" s="12">
        <v>241682</v>
      </c>
      <c r="C64" s="11" t="s">
        <v>418</v>
      </c>
      <c r="D64" s="14">
        <v>163454</v>
      </c>
      <c r="E64" s="15" t="s">
        <v>327</v>
      </c>
      <c r="F64" s="15" t="s">
        <v>328</v>
      </c>
      <c r="G64" s="15" t="s">
        <v>329</v>
      </c>
      <c r="H64" s="15" t="s">
        <v>330</v>
      </c>
      <c r="I64" s="15" t="s">
        <v>331</v>
      </c>
      <c r="J64" s="15" t="s">
        <v>332</v>
      </c>
    </row>
    <row r="65" spans="1:10" s="72" customFormat="1" x14ac:dyDescent="0.25">
      <c r="A65" s="68" t="s">
        <v>55</v>
      </c>
      <c r="B65" s="69">
        <v>241682</v>
      </c>
      <c r="C65" s="68" t="s">
        <v>418</v>
      </c>
      <c r="D65" s="70">
        <v>163454</v>
      </c>
      <c r="E65" s="71" t="s">
        <v>327</v>
      </c>
      <c r="F65" s="71" t="s">
        <v>328</v>
      </c>
      <c r="G65" s="71" t="s">
        <v>329</v>
      </c>
      <c r="H65" s="71" t="s">
        <v>330</v>
      </c>
      <c r="I65" s="71" t="s">
        <v>331</v>
      </c>
      <c r="J65" s="71" t="s">
        <v>332</v>
      </c>
    </row>
    <row r="66" spans="1:10" ht="15.75" hidden="1" thickBot="1" x14ac:dyDescent="0.3">
      <c r="A66" s="16" t="s">
        <v>425</v>
      </c>
      <c r="B66" s="17">
        <v>345260</v>
      </c>
      <c r="C66" s="18" t="s">
        <v>335</v>
      </c>
    </row>
    <row r="67" spans="1:10" x14ac:dyDescent="0.25">
      <c r="A67" s="11" t="s">
        <v>426</v>
      </c>
      <c r="B67" s="12">
        <v>345260</v>
      </c>
      <c r="C67" s="11" t="s">
        <v>313</v>
      </c>
      <c r="D67" s="21" t="s">
        <v>427</v>
      </c>
      <c r="E67" s="15" t="s">
        <v>428</v>
      </c>
      <c r="F67" s="15" t="s">
        <v>428</v>
      </c>
      <c r="G67" s="15"/>
      <c r="H67" s="15"/>
      <c r="I67" s="15"/>
      <c r="J67" s="15"/>
    </row>
    <row r="68" spans="1:10" ht="15.75" hidden="1" thickBot="1" x14ac:dyDescent="0.3">
      <c r="A68" s="16" t="s">
        <v>58</v>
      </c>
      <c r="B68" s="17">
        <v>448838</v>
      </c>
      <c r="C68" s="18" t="s">
        <v>335</v>
      </c>
    </row>
    <row r="69" spans="1:10" ht="15.75" hidden="1" thickBot="1" x14ac:dyDescent="0.3">
      <c r="A69" s="16" t="s">
        <v>66</v>
      </c>
      <c r="B69" s="17">
        <v>241682</v>
      </c>
      <c r="C69" s="18" t="s">
        <v>429</v>
      </c>
    </row>
    <row r="70" spans="1:10" s="72" customFormat="1" ht="30" x14ac:dyDescent="0.25">
      <c r="A70" s="68" t="s">
        <v>67</v>
      </c>
      <c r="B70" s="69">
        <v>345260</v>
      </c>
      <c r="C70" s="68" t="s">
        <v>552</v>
      </c>
      <c r="D70" s="73">
        <v>163202</v>
      </c>
      <c r="E70" s="71" t="s">
        <v>430</v>
      </c>
      <c r="F70" s="71" t="s">
        <v>431</v>
      </c>
      <c r="G70" s="71" t="s">
        <v>432</v>
      </c>
      <c r="H70" s="71" t="s">
        <v>433</v>
      </c>
      <c r="I70" s="71" t="s">
        <v>434</v>
      </c>
      <c r="J70" s="71" t="s">
        <v>332</v>
      </c>
    </row>
    <row r="71" spans="1:10" ht="15.75" hidden="1" thickBot="1" x14ac:dyDescent="0.3">
      <c r="A71" s="16" t="s">
        <v>435</v>
      </c>
      <c r="B71" s="17">
        <v>241682</v>
      </c>
      <c r="C71" s="18" t="s">
        <v>335</v>
      </c>
    </row>
    <row r="72" spans="1:10" ht="60" x14ac:dyDescent="0.25">
      <c r="A72" s="11" t="s">
        <v>436</v>
      </c>
      <c r="B72" s="12">
        <v>241682</v>
      </c>
      <c r="C72" s="11" t="s">
        <v>313</v>
      </c>
      <c r="D72" s="21" t="s">
        <v>437</v>
      </c>
      <c r="E72" s="15" t="s">
        <v>438</v>
      </c>
      <c r="F72" s="15" t="s">
        <v>439</v>
      </c>
      <c r="G72" s="15" t="s">
        <v>440</v>
      </c>
      <c r="H72" s="15" t="s">
        <v>441</v>
      </c>
      <c r="I72" s="15" t="s">
        <v>442</v>
      </c>
      <c r="J72" s="15" t="s">
        <v>406</v>
      </c>
    </row>
    <row r="73" spans="1:10" ht="30.75" hidden="1" thickBot="1" x14ac:dyDescent="0.3">
      <c r="A73" s="16" t="s">
        <v>443</v>
      </c>
      <c r="B73" s="17">
        <v>172630</v>
      </c>
      <c r="C73" s="18" t="s">
        <v>335</v>
      </c>
    </row>
    <row r="74" spans="1:10" ht="15.75" hidden="1" thickBot="1" x14ac:dyDescent="0.3">
      <c r="A74" s="16" t="s">
        <v>444</v>
      </c>
      <c r="B74" s="17">
        <v>172630</v>
      </c>
      <c r="C74" s="18" t="s">
        <v>335</v>
      </c>
    </row>
    <row r="75" spans="1:10" ht="15.75" hidden="1" thickBot="1" x14ac:dyDescent="0.3">
      <c r="A75" s="16" t="s">
        <v>445</v>
      </c>
      <c r="B75" s="17">
        <v>172630</v>
      </c>
      <c r="C75" s="18" t="s">
        <v>335</v>
      </c>
    </row>
    <row r="76" spans="1:10" x14ac:dyDescent="0.25">
      <c r="A76" s="11" t="s">
        <v>69</v>
      </c>
      <c r="B76" s="12">
        <v>276208</v>
      </c>
      <c r="C76" s="11" t="s">
        <v>418</v>
      </c>
      <c r="D76" s="14">
        <v>163454</v>
      </c>
      <c r="E76" s="15" t="s">
        <v>327</v>
      </c>
      <c r="F76" s="15" t="s">
        <v>328</v>
      </c>
      <c r="G76" s="15" t="s">
        <v>329</v>
      </c>
      <c r="H76" s="15" t="s">
        <v>330</v>
      </c>
      <c r="I76" s="15" t="s">
        <v>331</v>
      </c>
      <c r="J76" s="15" t="s">
        <v>332</v>
      </c>
    </row>
    <row r="77" spans="1:10" ht="15.75" hidden="1" thickBot="1" x14ac:dyDescent="0.3">
      <c r="A77" s="16" t="s">
        <v>108</v>
      </c>
      <c r="B77" s="17">
        <v>138104</v>
      </c>
      <c r="C77" s="18" t="s">
        <v>335</v>
      </c>
    </row>
    <row r="78" spans="1:10" ht="30.75" hidden="1" thickBot="1" x14ac:dyDescent="0.3">
      <c r="A78" s="16" t="s">
        <v>446</v>
      </c>
      <c r="B78" s="17">
        <v>424014</v>
      </c>
      <c r="C78" s="18" t="s">
        <v>335</v>
      </c>
    </row>
    <row r="79" spans="1:10" ht="15.75" hidden="1" thickBot="1" x14ac:dyDescent="0.3">
      <c r="A79" s="16" t="s">
        <v>110</v>
      </c>
      <c r="B79" s="17">
        <v>138104</v>
      </c>
      <c r="C79" s="18" t="s">
        <v>335</v>
      </c>
    </row>
    <row r="80" spans="1:10" s="32" customFormat="1" x14ac:dyDescent="0.25">
      <c r="A80" s="28" t="s">
        <v>112</v>
      </c>
      <c r="B80" s="29">
        <v>138104</v>
      </c>
      <c r="C80" s="28" t="s">
        <v>313</v>
      </c>
      <c r="D80" s="30">
        <v>164652</v>
      </c>
      <c r="E80" s="31" t="s">
        <v>447</v>
      </c>
      <c r="F80" s="31" t="s">
        <v>245</v>
      </c>
      <c r="G80" s="31" t="s">
        <v>448</v>
      </c>
      <c r="H80" s="31" t="s">
        <v>449</v>
      </c>
      <c r="I80" s="31" t="s">
        <v>331</v>
      </c>
      <c r="J80" s="31" t="s">
        <v>368</v>
      </c>
    </row>
    <row r="81" spans="1:10" ht="30" x14ac:dyDescent="0.25">
      <c r="A81" s="11" t="s">
        <v>450</v>
      </c>
      <c r="B81" s="12">
        <v>141338</v>
      </c>
      <c r="C81" s="11" t="s">
        <v>313</v>
      </c>
      <c r="D81" s="25">
        <v>164652</v>
      </c>
      <c r="E81" s="15" t="s">
        <v>447</v>
      </c>
      <c r="F81" s="15" t="s">
        <v>245</v>
      </c>
      <c r="G81" s="15" t="s">
        <v>448</v>
      </c>
      <c r="H81" s="15" t="s">
        <v>449</v>
      </c>
      <c r="I81" s="15" t="s">
        <v>331</v>
      </c>
      <c r="J81" s="15" t="s">
        <v>368</v>
      </c>
    </row>
    <row r="82" spans="1:10" s="32" customFormat="1" x14ac:dyDescent="0.25">
      <c r="A82" s="28" t="s">
        <v>114</v>
      </c>
      <c r="B82" s="29">
        <v>138104</v>
      </c>
      <c r="C82" s="28" t="s">
        <v>313</v>
      </c>
      <c r="D82" s="30">
        <v>164652</v>
      </c>
      <c r="E82" s="31" t="s">
        <v>447</v>
      </c>
      <c r="F82" s="31" t="s">
        <v>245</v>
      </c>
      <c r="G82" s="31" t="s">
        <v>448</v>
      </c>
      <c r="H82" s="31" t="s">
        <v>449</v>
      </c>
      <c r="I82" s="31" t="s">
        <v>331</v>
      </c>
      <c r="J82" s="31" t="s">
        <v>368</v>
      </c>
    </row>
    <row r="83" spans="1:10" ht="15.75" hidden="1" thickBot="1" x14ac:dyDescent="0.3">
      <c r="A83" s="16" t="s">
        <v>116</v>
      </c>
      <c r="B83" s="17">
        <v>276208</v>
      </c>
      <c r="C83" s="18" t="s">
        <v>335</v>
      </c>
    </row>
    <row r="84" spans="1:10" ht="30.75" hidden="1" thickBot="1" x14ac:dyDescent="0.3">
      <c r="A84" s="16" t="s">
        <v>451</v>
      </c>
      <c r="B84" s="17">
        <v>2351002</v>
      </c>
      <c r="C84" s="18" t="s">
        <v>335</v>
      </c>
    </row>
    <row r="85" spans="1:10" ht="30.75" hidden="1" thickBot="1" x14ac:dyDescent="0.3">
      <c r="A85" s="16" t="s">
        <v>452</v>
      </c>
      <c r="B85" s="17">
        <v>2351002</v>
      </c>
      <c r="C85" s="18" t="s">
        <v>335</v>
      </c>
    </row>
    <row r="86" spans="1:10" ht="15.75" hidden="1" thickBot="1" x14ac:dyDescent="0.3">
      <c r="A86" s="16" t="s">
        <v>118</v>
      </c>
      <c r="B86" s="17">
        <v>276208</v>
      </c>
      <c r="C86" s="18" t="s">
        <v>335</v>
      </c>
    </row>
    <row r="87" spans="1:10" s="32" customFormat="1" ht="45" x14ac:dyDescent="0.25">
      <c r="A87" s="28" t="s">
        <v>120</v>
      </c>
      <c r="B87" s="29">
        <v>172630</v>
      </c>
      <c r="C87" s="28" t="s">
        <v>313</v>
      </c>
      <c r="D87" s="33" t="s">
        <v>453</v>
      </c>
      <c r="E87" s="31" t="s">
        <v>454</v>
      </c>
      <c r="F87" s="34" t="s">
        <v>209</v>
      </c>
      <c r="G87" s="34" t="s">
        <v>455</v>
      </c>
      <c r="H87" s="34" t="s">
        <v>356</v>
      </c>
      <c r="I87" s="34" t="s">
        <v>357</v>
      </c>
      <c r="J87" s="34" t="s">
        <v>368</v>
      </c>
    </row>
    <row r="88" spans="1:10" ht="45" x14ac:dyDescent="0.25">
      <c r="A88" s="11" t="s">
        <v>456</v>
      </c>
      <c r="B88" s="12">
        <v>2005742</v>
      </c>
      <c r="C88" s="11" t="s">
        <v>313</v>
      </c>
      <c r="D88" s="21" t="s">
        <v>457</v>
      </c>
      <c r="E88" s="15" t="s">
        <v>454</v>
      </c>
      <c r="F88" s="22" t="s">
        <v>209</v>
      </c>
      <c r="G88" s="22" t="s">
        <v>455</v>
      </c>
      <c r="H88" s="22" t="s">
        <v>458</v>
      </c>
      <c r="I88" s="22" t="s">
        <v>357</v>
      </c>
      <c r="J88" s="22" t="s">
        <v>368</v>
      </c>
    </row>
    <row r="89" spans="1:10" s="32" customFormat="1" ht="45" x14ac:dyDescent="0.25">
      <c r="A89" s="28" t="s">
        <v>122</v>
      </c>
      <c r="B89" s="29">
        <v>172630</v>
      </c>
      <c r="C89" s="28" t="s">
        <v>313</v>
      </c>
      <c r="D89" s="33" t="s">
        <v>459</v>
      </c>
      <c r="E89" s="31" t="s">
        <v>454</v>
      </c>
      <c r="F89" s="34" t="s">
        <v>209</v>
      </c>
      <c r="G89" s="34" t="s">
        <v>455</v>
      </c>
      <c r="H89" s="34" t="s">
        <v>460</v>
      </c>
      <c r="I89" s="34" t="s">
        <v>357</v>
      </c>
      <c r="J89" s="34" t="s">
        <v>368</v>
      </c>
    </row>
    <row r="90" spans="1:10" ht="15.75" hidden="1" thickBot="1" x14ac:dyDescent="0.3">
      <c r="A90" s="16" t="s">
        <v>124</v>
      </c>
      <c r="B90" s="17">
        <v>276208</v>
      </c>
      <c r="C90" s="18" t="s">
        <v>335</v>
      </c>
    </row>
    <row r="91" spans="1:10" ht="30.75" hidden="1" thickBot="1" x14ac:dyDescent="0.3">
      <c r="A91" s="16" t="s">
        <v>461</v>
      </c>
      <c r="B91" s="17">
        <v>1695008</v>
      </c>
      <c r="C91" s="18" t="s">
        <v>335</v>
      </c>
    </row>
    <row r="92" spans="1:10" ht="15.75" hidden="1" thickBot="1" x14ac:dyDescent="0.3">
      <c r="A92" s="16" t="s">
        <v>126</v>
      </c>
      <c r="B92" s="17">
        <v>138104</v>
      </c>
      <c r="C92" s="18" t="s">
        <v>335</v>
      </c>
    </row>
    <row r="93" spans="1:10" ht="15.75" hidden="1" thickBot="1" x14ac:dyDescent="0.3">
      <c r="A93" s="16" t="s">
        <v>128</v>
      </c>
      <c r="B93" s="17">
        <v>172630</v>
      </c>
      <c r="C93" s="18" t="s">
        <v>335</v>
      </c>
    </row>
    <row r="94" spans="1:10" ht="30.75" hidden="1" thickBot="1" x14ac:dyDescent="0.3">
      <c r="A94" s="16" t="s">
        <v>462</v>
      </c>
      <c r="B94" s="17">
        <v>624702</v>
      </c>
      <c r="C94" s="18" t="s">
        <v>335</v>
      </c>
    </row>
    <row r="95" spans="1:10" ht="15.75" hidden="1" thickBot="1" x14ac:dyDescent="0.3">
      <c r="A95" s="16" t="s">
        <v>130</v>
      </c>
      <c r="B95" s="17">
        <v>172630</v>
      </c>
      <c r="C95" s="18" t="s">
        <v>335</v>
      </c>
    </row>
    <row r="96" spans="1:10" ht="15.75" hidden="1" thickBot="1" x14ac:dyDescent="0.3">
      <c r="A96" s="16" t="s">
        <v>132</v>
      </c>
      <c r="B96" s="17">
        <v>138104</v>
      </c>
      <c r="C96" s="18" t="s">
        <v>335</v>
      </c>
    </row>
    <row r="97" spans="1:3" ht="30.75" hidden="1" thickBot="1" x14ac:dyDescent="0.3">
      <c r="A97" s="16" t="s">
        <v>463</v>
      </c>
      <c r="B97" s="17">
        <v>1108066</v>
      </c>
      <c r="C97" s="18" t="s">
        <v>335</v>
      </c>
    </row>
    <row r="98" spans="1:3" ht="15.75" hidden="1" thickBot="1" x14ac:dyDescent="0.3">
      <c r="A98" s="16" t="s">
        <v>134</v>
      </c>
      <c r="B98" s="17">
        <v>138104</v>
      </c>
      <c r="C98" s="18" t="s">
        <v>335</v>
      </c>
    </row>
    <row r="99" spans="1:3" ht="15.75" hidden="1" thickBot="1" x14ac:dyDescent="0.3">
      <c r="A99" s="16" t="s">
        <v>136</v>
      </c>
      <c r="B99" s="17">
        <v>172630</v>
      </c>
      <c r="C99" s="18" t="s">
        <v>335</v>
      </c>
    </row>
    <row r="100" spans="1:3" ht="30.75" hidden="1" thickBot="1" x14ac:dyDescent="0.3">
      <c r="A100" s="16" t="s">
        <v>464</v>
      </c>
      <c r="B100" s="17">
        <v>2040268</v>
      </c>
      <c r="C100" s="18" t="s">
        <v>335</v>
      </c>
    </row>
    <row r="101" spans="1:3" ht="15.75" hidden="1" thickBot="1" x14ac:dyDescent="0.3">
      <c r="A101" s="16" t="s">
        <v>138</v>
      </c>
      <c r="B101" s="17">
        <v>172630</v>
      </c>
      <c r="C101" s="18" t="s">
        <v>335</v>
      </c>
    </row>
    <row r="102" spans="1:3" ht="15.75" hidden="1" thickBot="1" x14ac:dyDescent="0.3">
      <c r="A102" s="16" t="s">
        <v>140</v>
      </c>
      <c r="B102" s="17">
        <v>552416</v>
      </c>
      <c r="C102" s="18" t="s">
        <v>335</v>
      </c>
    </row>
    <row r="103" spans="1:3" ht="30.75" hidden="1" thickBot="1" x14ac:dyDescent="0.3">
      <c r="A103" s="16" t="s">
        <v>465</v>
      </c>
      <c r="B103" s="17">
        <v>797332</v>
      </c>
      <c r="C103" s="18" t="s">
        <v>335</v>
      </c>
    </row>
    <row r="104" spans="1:3" ht="15.75" hidden="1" thickBot="1" x14ac:dyDescent="0.3">
      <c r="A104" s="16" t="s">
        <v>141</v>
      </c>
      <c r="B104" s="17">
        <v>276208</v>
      </c>
      <c r="C104" s="18" t="s">
        <v>335</v>
      </c>
    </row>
    <row r="105" spans="1:3" ht="15.75" hidden="1" thickBot="1" x14ac:dyDescent="0.3">
      <c r="A105" s="16" t="s">
        <v>143</v>
      </c>
      <c r="B105" s="17">
        <v>276208</v>
      </c>
      <c r="C105" s="18" t="s">
        <v>335</v>
      </c>
    </row>
    <row r="106" spans="1:3" ht="30.75" hidden="1" thickBot="1" x14ac:dyDescent="0.3">
      <c r="A106" s="16" t="s">
        <v>466</v>
      </c>
      <c r="B106" s="17">
        <v>2489106</v>
      </c>
      <c r="C106" s="18" t="s">
        <v>335</v>
      </c>
    </row>
    <row r="107" spans="1:3" ht="15.75" hidden="1" thickBot="1" x14ac:dyDescent="0.3">
      <c r="A107" s="16" t="s">
        <v>145</v>
      </c>
      <c r="B107" s="17">
        <v>276208</v>
      </c>
      <c r="C107" s="18" t="s">
        <v>335</v>
      </c>
    </row>
    <row r="108" spans="1:3" ht="15.75" hidden="1" thickBot="1" x14ac:dyDescent="0.3">
      <c r="A108" s="16" t="s">
        <v>147</v>
      </c>
      <c r="B108" s="17">
        <v>276208</v>
      </c>
      <c r="C108" s="18" t="s">
        <v>335</v>
      </c>
    </row>
    <row r="109" spans="1:3" ht="30.75" hidden="1" thickBot="1" x14ac:dyDescent="0.3">
      <c r="A109" s="16" t="s">
        <v>467</v>
      </c>
      <c r="B109" s="17">
        <v>7888108</v>
      </c>
      <c r="C109" s="18" t="s">
        <v>335</v>
      </c>
    </row>
    <row r="110" spans="1:3" ht="15.75" hidden="1" thickBot="1" x14ac:dyDescent="0.3">
      <c r="A110" s="16" t="s">
        <v>149</v>
      </c>
      <c r="B110" s="17">
        <v>276208</v>
      </c>
      <c r="C110" s="18" t="s">
        <v>335</v>
      </c>
    </row>
    <row r="111" spans="1:3" ht="15.75" hidden="1" thickBot="1" x14ac:dyDescent="0.3">
      <c r="A111" s="16" t="s">
        <v>151</v>
      </c>
      <c r="B111" s="17">
        <v>138104</v>
      </c>
      <c r="C111" s="18" t="s">
        <v>335</v>
      </c>
    </row>
    <row r="112" spans="1:3" ht="30.75" hidden="1" thickBot="1" x14ac:dyDescent="0.3">
      <c r="A112" s="16" t="s">
        <v>468</v>
      </c>
      <c r="B112" s="17">
        <v>2005742</v>
      </c>
      <c r="C112" s="18" t="s">
        <v>335</v>
      </c>
    </row>
    <row r="113" spans="1:10" ht="15.75" hidden="1" thickBot="1" x14ac:dyDescent="0.3">
      <c r="A113" s="16" t="s">
        <v>153</v>
      </c>
      <c r="B113" s="17">
        <v>138104</v>
      </c>
      <c r="C113" s="18" t="s">
        <v>335</v>
      </c>
    </row>
    <row r="114" spans="1:10" ht="15.75" hidden="1" thickBot="1" x14ac:dyDescent="0.3">
      <c r="A114" s="16" t="s">
        <v>155</v>
      </c>
      <c r="B114" s="17">
        <v>138104</v>
      </c>
      <c r="C114" s="18" t="s">
        <v>335</v>
      </c>
    </row>
    <row r="115" spans="1:10" ht="30.75" hidden="1" thickBot="1" x14ac:dyDescent="0.3">
      <c r="A115" s="16" t="s">
        <v>469</v>
      </c>
      <c r="B115" s="17">
        <v>2592684</v>
      </c>
      <c r="C115" s="18" t="s">
        <v>335</v>
      </c>
    </row>
    <row r="116" spans="1:10" ht="15.75" hidden="1" thickBot="1" x14ac:dyDescent="0.3">
      <c r="A116" s="16" t="s">
        <v>157</v>
      </c>
      <c r="B116" s="17">
        <v>138104</v>
      </c>
      <c r="C116" s="18" t="s">
        <v>335</v>
      </c>
    </row>
    <row r="117" spans="1:10" ht="15.75" hidden="1" thickBot="1" x14ac:dyDescent="0.3">
      <c r="A117" s="16" t="s">
        <v>77</v>
      </c>
      <c r="B117" s="17">
        <v>103578</v>
      </c>
      <c r="C117" s="18" t="s">
        <v>470</v>
      </c>
    </row>
    <row r="118" spans="1:10" ht="15.75" hidden="1" thickBot="1" x14ac:dyDescent="0.3">
      <c r="A118" s="16" t="s">
        <v>471</v>
      </c>
      <c r="B118" s="17">
        <v>1140436</v>
      </c>
      <c r="C118" s="18" t="s">
        <v>470</v>
      </c>
    </row>
    <row r="119" spans="1:10" ht="15.75" hidden="1" thickBot="1" x14ac:dyDescent="0.3">
      <c r="A119" s="16" t="s">
        <v>79</v>
      </c>
      <c r="B119" s="17">
        <v>103578</v>
      </c>
      <c r="C119" s="18" t="s">
        <v>470</v>
      </c>
    </row>
    <row r="120" spans="1:10" ht="15.75" hidden="1" thickBot="1" x14ac:dyDescent="0.3">
      <c r="A120" s="16" t="s">
        <v>81</v>
      </c>
      <c r="B120" s="17">
        <v>103578</v>
      </c>
      <c r="C120" s="18" t="s">
        <v>335</v>
      </c>
    </row>
    <row r="121" spans="1:10" x14ac:dyDescent="0.25">
      <c r="A121" s="11" t="s">
        <v>83</v>
      </c>
      <c r="B121" s="12">
        <v>103578</v>
      </c>
      <c r="C121" s="11" t="s">
        <v>313</v>
      </c>
      <c r="D121" s="25">
        <v>164901</v>
      </c>
      <c r="E121" s="15" t="s">
        <v>472</v>
      </c>
      <c r="F121" s="15" t="s">
        <v>473</v>
      </c>
      <c r="G121" s="15" t="s">
        <v>474</v>
      </c>
      <c r="H121" s="15" t="s">
        <v>475</v>
      </c>
      <c r="I121" s="15" t="s">
        <v>357</v>
      </c>
      <c r="J121" s="15" t="s">
        <v>368</v>
      </c>
    </row>
    <row r="122" spans="1:10" s="72" customFormat="1" ht="30" x14ac:dyDescent="0.25">
      <c r="A122" s="68" t="s">
        <v>73</v>
      </c>
      <c r="B122" s="69">
        <v>345260</v>
      </c>
      <c r="C122" s="68" t="s">
        <v>550</v>
      </c>
      <c r="D122" s="70">
        <v>163454</v>
      </c>
      <c r="E122" s="71" t="s">
        <v>327</v>
      </c>
      <c r="F122" s="71" t="s">
        <v>328</v>
      </c>
      <c r="G122" s="71" t="s">
        <v>329</v>
      </c>
      <c r="H122" s="71" t="s">
        <v>330</v>
      </c>
      <c r="I122" s="71" t="s">
        <v>331</v>
      </c>
      <c r="J122" s="71" t="s">
        <v>332</v>
      </c>
    </row>
    <row r="123" spans="1:10" s="72" customFormat="1" ht="30" x14ac:dyDescent="0.25">
      <c r="A123" s="68" t="s">
        <v>75</v>
      </c>
      <c r="B123" s="69">
        <v>7112356</v>
      </c>
      <c r="C123" s="68" t="s">
        <v>551</v>
      </c>
      <c r="D123" s="70">
        <v>163454</v>
      </c>
      <c r="E123" s="71" t="s">
        <v>327</v>
      </c>
      <c r="F123" s="71" t="s">
        <v>328</v>
      </c>
      <c r="G123" s="71" t="s">
        <v>329</v>
      </c>
      <c r="H123" s="71" t="s">
        <v>330</v>
      </c>
      <c r="I123" s="71" t="s">
        <v>331</v>
      </c>
      <c r="J123" s="71" t="s">
        <v>332</v>
      </c>
    </row>
    <row r="124" spans="1:10" s="72" customFormat="1" ht="30" x14ac:dyDescent="0.25">
      <c r="A124" s="68" t="s">
        <v>71</v>
      </c>
      <c r="B124" s="69">
        <v>448838</v>
      </c>
      <c r="C124" s="68" t="s">
        <v>553</v>
      </c>
      <c r="D124" s="70">
        <v>163454</v>
      </c>
      <c r="E124" s="71" t="s">
        <v>327</v>
      </c>
      <c r="F124" s="71" t="s">
        <v>328</v>
      </c>
      <c r="G124" s="71" t="s">
        <v>329</v>
      </c>
      <c r="H124" s="71" t="s">
        <v>330</v>
      </c>
      <c r="I124" s="71" t="s">
        <v>331</v>
      </c>
      <c r="J124" s="71" t="s">
        <v>332</v>
      </c>
    </row>
    <row r="125" spans="1:10" ht="15.75" hidden="1" thickBot="1" x14ac:dyDescent="0.3">
      <c r="A125" s="16" t="s">
        <v>476</v>
      </c>
      <c r="B125" s="17">
        <v>207156</v>
      </c>
      <c r="C125" s="18" t="s">
        <v>470</v>
      </c>
    </row>
    <row r="126" spans="1:10" ht="30" x14ac:dyDescent="0.25">
      <c r="A126" s="11" t="s">
        <v>477</v>
      </c>
      <c r="B126" s="12">
        <v>207156</v>
      </c>
      <c r="C126" s="11" t="s">
        <v>313</v>
      </c>
      <c r="D126" s="21" t="s">
        <v>427</v>
      </c>
      <c r="E126" s="15" t="s">
        <v>478</v>
      </c>
      <c r="F126" s="15"/>
      <c r="G126" s="15"/>
      <c r="H126" s="15"/>
      <c r="I126" s="15"/>
      <c r="J126" s="15"/>
    </row>
    <row r="127" spans="1:10" ht="15.75" hidden="1" thickBot="1" x14ac:dyDescent="0.3">
      <c r="A127" s="16" t="s">
        <v>479</v>
      </c>
      <c r="B127" s="17">
        <v>241682</v>
      </c>
      <c r="C127" s="18" t="s">
        <v>335</v>
      </c>
    </row>
    <row r="128" spans="1:10" ht="30.75" hidden="1" thickBot="1" x14ac:dyDescent="0.3">
      <c r="A128" s="16" t="s">
        <v>480</v>
      </c>
      <c r="B128" s="17">
        <v>244916</v>
      </c>
      <c r="C128" s="18" t="s">
        <v>335</v>
      </c>
    </row>
    <row r="129" spans="1:10" ht="15.75" hidden="1" thickBot="1" x14ac:dyDescent="0.3">
      <c r="A129" s="16" t="s">
        <v>481</v>
      </c>
      <c r="B129" s="17">
        <v>241682</v>
      </c>
      <c r="C129" s="18" t="s">
        <v>335</v>
      </c>
    </row>
    <row r="130" spans="1:10" ht="30.75" hidden="1" thickBot="1" x14ac:dyDescent="0.3">
      <c r="A130" s="16" t="s">
        <v>482</v>
      </c>
      <c r="B130" s="17">
        <v>1035780</v>
      </c>
      <c r="C130" s="18" t="s">
        <v>483</v>
      </c>
    </row>
    <row r="131" spans="1:10" ht="60" x14ac:dyDescent="0.25">
      <c r="A131" s="11" t="s">
        <v>484</v>
      </c>
      <c r="B131" s="12">
        <v>345260</v>
      </c>
      <c r="C131" s="11" t="s">
        <v>313</v>
      </c>
      <c r="D131" s="21" t="s">
        <v>485</v>
      </c>
      <c r="E131" s="15" t="s">
        <v>486</v>
      </c>
      <c r="F131" s="22" t="s">
        <v>487</v>
      </c>
      <c r="G131" s="22" t="s">
        <v>488</v>
      </c>
      <c r="H131" s="22" t="s">
        <v>489</v>
      </c>
      <c r="I131" s="22" t="s">
        <v>490</v>
      </c>
      <c r="J131" s="22" t="s">
        <v>491</v>
      </c>
    </row>
    <row r="132" spans="1:10" ht="15.75" hidden="1" thickBot="1" x14ac:dyDescent="0.3">
      <c r="A132" s="16" t="s">
        <v>492</v>
      </c>
      <c r="B132" s="17">
        <v>345260</v>
      </c>
      <c r="C132" s="18" t="s">
        <v>335</v>
      </c>
    </row>
    <row r="133" spans="1:10" ht="60" x14ac:dyDescent="0.25">
      <c r="A133" s="11" t="s">
        <v>493</v>
      </c>
      <c r="B133" s="12">
        <v>345260</v>
      </c>
      <c r="C133" s="11" t="s">
        <v>313</v>
      </c>
      <c r="D133" s="21" t="s">
        <v>485</v>
      </c>
      <c r="E133" s="15" t="s">
        <v>486</v>
      </c>
      <c r="F133" s="22" t="s">
        <v>487</v>
      </c>
      <c r="G133" s="22" t="s">
        <v>488</v>
      </c>
      <c r="H133" s="22" t="s">
        <v>489</v>
      </c>
      <c r="I133" s="22" t="s">
        <v>490</v>
      </c>
      <c r="J133" s="22" t="s">
        <v>491</v>
      </c>
    </row>
    <row r="134" spans="1:10" ht="15.75" hidden="1" thickBot="1" x14ac:dyDescent="0.3">
      <c r="A134" s="16" t="s">
        <v>494</v>
      </c>
      <c r="B134" s="17">
        <v>345260</v>
      </c>
      <c r="C134" s="18" t="s">
        <v>335</v>
      </c>
    </row>
    <row r="135" spans="1:10" ht="60" x14ac:dyDescent="0.25">
      <c r="A135" s="11" t="s">
        <v>495</v>
      </c>
      <c r="B135" s="12">
        <v>345260</v>
      </c>
      <c r="C135" s="11" t="s">
        <v>313</v>
      </c>
      <c r="D135" s="21" t="s">
        <v>485</v>
      </c>
      <c r="E135" s="15" t="s">
        <v>486</v>
      </c>
      <c r="F135" s="22" t="s">
        <v>487</v>
      </c>
      <c r="G135" s="22" t="s">
        <v>488</v>
      </c>
      <c r="H135" s="22" t="s">
        <v>489</v>
      </c>
      <c r="I135" s="22" t="s">
        <v>490</v>
      </c>
      <c r="J135" s="22" t="s">
        <v>491</v>
      </c>
    </row>
    <row r="136" spans="1:10" ht="15.75" hidden="1" thickBot="1" x14ac:dyDescent="0.3">
      <c r="A136" s="16" t="s">
        <v>496</v>
      </c>
      <c r="B136" s="17">
        <v>345260</v>
      </c>
      <c r="C136" s="18" t="s">
        <v>335</v>
      </c>
    </row>
    <row r="137" spans="1:10" ht="75" x14ac:dyDescent="0.25">
      <c r="A137" s="11" t="s">
        <v>497</v>
      </c>
      <c r="B137" s="12">
        <v>345260</v>
      </c>
      <c r="C137" s="11" t="s">
        <v>313</v>
      </c>
      <c r="D137" s="21" t="s">
        <v>498</v>
      </c>
      <c r="E137" s="15" t="s">
        <v>499</v>
      </c>
      <c r="F137" s="22" t="s">
        <v>500</v>
      </c>
      <c r="G137" s="22" t="s">
        <v>501</v>
      </c>
      <c r="H137" s="22" t="s">
        <v>502</v>
      </c>
      <c r="I137" s="22" t="s">
        <v>503</v>
      </c>
      <c r="J137" s="22" t="s">
        <v>504</v>
      </c>
    </row>
    <row r="138" spans="1:10" ht="15.75" hidden="1" thickBot="1" x14ac:dyDescent="0.3">
      <c r="A138" s="16" t="s">
        <v>505</v>
      </c>
      <c r="B138" s="17">
        <v>1242936</v>
      </c>
      <c r="C138" s="18" t="s">
        <v>335</v>
      </c>
    </row>
    <row r="139" spans="1:10" ht="30" x14ac:dyDescent="0.25">
      <c r="A139" s="11" t="s">
        <v>506</v>
      </c>
      <c r="B139" s="12">
        <v>414312</v>
      </c>
      <c r="C139" s="11" t="s">
        <v>313</v>
      </c>
      <c r="D139" s="25">
        <v>163124</v>
      </c>
      <c r="E139" s="20" t="s">
        <v>358</v>
      </c>
      <c r="F139" s="20" t="s">
        <v>272</v>
      </c>
      <c r="G139" s="15" t="s">
        <v>359</v>
      </c>
      <c r="H139" s="15" t="s">
        <v>360</v>
      </c>
      <c r="I139" s="15" t="s">
        <v>361</v>
      </c>
      <c r="J139" s="15" t="s">
        <v>342</v>
      </c>
    </row>
    <row r="140" spans="1:10" ht="15.75" hidden="1" thickBot="1" x14ac:dyDescent="0.3">
      <c r="A140" s="16" t="s">
        <v>507</v>
      </c>
      <c r="B140" s="17">
        <v>517890</v>
      </c>
      <c r="C140" s="18" t="s">
        <v>335</v>
      </c>
    </row>
    <row r="141" spans="1:10" ht="30" x14ac:dyDescent="0.25">
      <c r="A141" s="11" t="s">
        <v>508</v>
      </c>
      <c r="B141" s="12">
        <v>310734</v>
      </c>
      <c r="C141" s="11" t="s">
        <v>313</v>
      </c>
      <c r="D141" s="25">
        <v>163124</v>
      </c>
      <c r="E141" s="20" t="s">
        <v>358</v>
      </c>
      <c r="F141" s="20" t="s">
        <v>272</v>
      </c>
      <c r="G141" s="15" t="s">
        <v>359</v>
      </c>
      <c r="H141" s="15" t="s">
        <v>360</v>
      </c>
      <c r="I141" s="15" t="s">
        <v>361</v>
      </c>
      <c r="J141" s="15" t="s">
        <v>342</v>
      </c>
    </row>
    <row r="142" spans="1:10" ht="15.75" hidden="1" thickBot="1" x14ac:dyDescent="0.3">
      <c r="A142" s="16" t="s">
        <v>509</v>
      </c>
      <c r="B142" s="17">
        <v>310734</v>
      </c>
      <c r="C142" s="18" t="s">
        <v>335</v>
      </c>
    </row>
    <row r="143" spans="1:10" ht="30" x14ac:dyDescent="0.25">
      <c r="A143" s="11" t="s">
        <v>510</v>
      </c>
      <c r="B143" s="12">
        <v>310734</v>
      </c>
      <c r="C143" s="11" t="s">
        <v>313</v>
      </c>
      <c r="D143" s="21" t="s">
        <v>511</v>
      </c>
      <c r="E143" s="15" t="s">
        <v>512</v>
      </c>
      <c r="F143" s="15" t="s">
        <v>513</v>
      </c>
      <c r="G143" s="15"/>
      <c r="H143" s="15"/>
      <c r="I143" s="15"/>
      <c r="J143" s="15"/>
    </row>
    <row r="144" spans="1:10" ht="15.75" hidden="1" thickBot="1" x14ac:dyDescent="0.3">
      <c r="A144" s="16" t="s">
        <v>514</v>
      </c>
      <c r="B144" s="17">
        <v>310734</v>
      </c>
      <c r="C144" s="18" t="s">
        <v>335</v>
      </c>
    </row>
    <row r="145" spans="1:10" ht="30" x14ac:dyDescent="0.25">
      <c r="A145" s="11" t="s">
        <v>515</v>
      </c>
      <c r="B145" s="12">
        <v>310734</v>
      </c>
      <c r="C145" s="11" t="s">
        <v>313</v>
      </c>
      <c r="D145" s="21" t="s">
        <v>511</v>
      </c>
      <c r="E145" s="15" t="s">
        <v>512</v>
      </c>
      <c r="F145" s="15" t="s">
        <v>513</v>
      </c>
      <c r="G145" s="15"/>
      <c r="H145" s="15"/>
      <c r="I145" s="15"/>
      <c r="J145" s="15"/>
    </row>
    <row r="146" spans="1:10" ht="15.75" hidden="1" thickBot="1" x14ac:dyDescent="0.3">
      <c r="A146" s="16" t="s">
        <v>516</v>
      </c>
      <c r="B146" s="17">
        <v>1829878</v>
      </c>
      <c r="C146" s="18" t="s">
        <v>335</v>
      </c>
    </row>
    <row r="147" spans="1:10" ht="30" x14ac:dyDescent="0.25">
      <c r="A147" s="11" t="s">
        <v>517</v>
      </c>
      <c r="B147" s="12">
        <v>379786</v>
      </c>
      <c r="C147" s="11" t="s">
        <v>313</v>
      </c>
      <c r="D147" s="25">
        <v>163124</v>
      </c>
      <c r="E147" s="20" t="s">
        <v>358</v>
      </c>
      <c r="F147" s="20" t="s">
        <v>272</v>
      </c>
      <c r="G147" s="15" t="s">
        <v>359</v>
      </c>
      <c r="H147" s="15" t="s">
        <v>360</v>
      </c>
      <c r="I147" s="15" t="s">
        <v>361</v>
      </c>
      <c r="J147" s="15" t="s">
        <v>342</v>
      </c>
    </row>
    <row r="148" spans="1:10" ht="15.75" hidden="1" thickBot="1" x14ac:dyDescent="0.3">
      <c r="A148" s="16" t="s">
        <v>518</v>
      </c>
      <c r="B148" s="17">
        <v>624702</v>
      </c>
      <c r="C148" s="18" t="s">
        <v>335</v>
      </c>
    </row>
    <row r="149" spans="1:10" ht="15.75" hidden="1" thickBot="1" x14ac:dyDescent="0.3">
      <c r="A149" s="16" t="s">
        <v>519</v>
      </c>
      <c r="B149" s="17">
        <v>172630</v>
      </c>
      <c r="C149" s="18" t="s">
        <v>335</v>
      </c>
    </row>
    <row r="150" spans="1:10" ht="15.75" hidden="1" thickBot="1" x14ac:dyDescent="0.3">
      <c r="A150" s="16" t="s">
        <v>520</v>
      </c>
      <c r="B150" s="17">
        <v>521124</v>
      </c>
      <c r="C150" s="18" t="s">
        <v>335</v>
      </c>
    </row>
    <row r="151" spans="1:10" ht="15.75" hidden="1" thickBot="1" x14ac:dyDescent="0.3">
      <c r="A151" s="16" t="s">
        <v>521</v>
      </c>
      <c r="B151" s="17">
        <v>207156</v>
      </c>
      <c r="C151" s="18" t="s">
        <v>335</v>
      </c>
    </row>
    <row r="152" spans="1:10" ht="15.75" hidden="1" thickBot="1" x14ac:dyDescent="0.3">
      <c r="A152" s="16" t="s">
        <v>522</v>
      </c>
      <c r="B152" s="17">
        <v>345260</v>
      </c>
      <c r="C152" s="18" t="s">
        <v>335</v>
      </c>
    </row>
    <row r="153" spans="1:10" ht="15.75" hidden="1" thickBot="1" x14ac:dyDescent="0.3">
      <c r="A153" s="16" t="s">
        <v>523</v>
      </c>
      <c r="B153" s="17">
        <v>172630</v>
      </c>
      <c r="C153" s="18" t="s">
        <v>335</v>
      </c>
    </row>
    <row r="154" spans="1:10" ht="15.75" hidden="1" thickBot="1" x14ac:dyDescent="0.3">
      <c r="A154" s="16" t="s">
        <v>524</v>
      </c>
      <c r="B154" s="17">
        <v>172630</v>
      </c>
      <c r="C154" s="18" t="s">
        <v>335</v>
      </c>
    </row>
    <row r="155" spans="1:10" ht="15.75" hidden="1" thickBot="1" x14ac:dyDescent="0.3">
      <c r="A155" s="16" t="s">
        <v>525</v>
      </c>
      <c r="B155" s="17">
        <v>172630</v>
      </c>
      <c r="C155" s="18" t="s">
        <v>335</v>
      </c>
    </row>
    <row r="156" spans="1:10" ht="15.75" hidden="1" thickBot="1" x14ac:dyDescent="0.3">
      <c r="A156" s="16" t="s">
        <v>526</v>
      </c>
      <c r="B156" s="17">
        <v>172630</v>
      </c>
      <c r="C156" s="18" t="s">
        <v>335</v>
      </c>
    </row>
    <row r="157" spans="1:10" ht="90" x14ac:dyDescent="0.25">
      <c r="A157" s="11" t="s">
        <v>527</v>
      </c>
      <c r="B157" s="12">
        <v>624702</v>
      </c>
      <c r="C157" s="11" t="s">
        <v>313</v>
      </c>
      <c r="D157" s="21" t="s">
        <v>528</v>
      </c>
      <c r="E157" s="15" t="s">
        <v>529</v>
      </c>
      <c r="F157" s="22" t="s">
        <v>530</v>
      </c>
      <c r="G157" s="22" t="s">
        <v>531</v>
      </c>
      <c r="H157" s="22" t="s">
        <v>532</v>
      </c>
      <c r="I157" s="22" t="s">
        <v>533</v>
      </c>
      <c r="J157" s="22" t="s">
        <v>534</v>
      </c>
    </row>
    <row r="158" spans="1:10" ht="90" x14ac:dyDescent="0.25">
      <c r="A158" s="11" t="s">
        <v>535</v>
      </c>
      <c r="B158" s="12">
        <v>172630</v>
      </c>
      <c r="C158" s="11" t="s">
        <v>313</v>
      </c>
      <c r="D158" s="21" t="s">
        <v>528</v>
      </c>
      <c r="E158" s="15" t="s">
        <v>529</v>
      </c>
      <c r="F158" s="22" t="s">
        <v>530</v>
      </c>
      <c r="G158" s="22" t="s">
        <v>531</v>
      </c>
      <c r="H158" s="22" t="s">
        <v>536</v>
      </c>
      <c r="I158" s="22" t="s">
        <v>533</v>
      </c>
      <c r="J158" s="22" t="s">
        <v>534</v>
      </c>
    </row>
    <row r="159" spans="1:10" ht="90" x14ac:dyDescent="0.25">
      <c r="A159" s="11" t="s">
        <v>537</v>
      </c>
      <c r="B159" s="12">
        <v>517890</v>
      </c>
      <c r="C159" s="11" t="s">
        <v>313</v>
      </c>
      <c r="D159" s="21" t="s">
        <v>528</v>
      </c>
      <c r="E159" s="15" t="s">
        <v>529</v>
      </c>
      <c r="F159" s="22" t="s">
        <v>530</v>
      </c>
      <c r="G159" s="22" t="s">
        <v>531</v>
      </c>
      <c r="H159" s="22" t="s">
        <v>538</v>
      </c>
      <c r="I159" s="22" t="s">
        <v>533</v>
      </c>
      <c r="J159" s="22" t="s">
        <v>534</v>
      </c>
    </row>
    <row r="160" spans="1:10" ht="15.75" hidden="1" thickBot="1" x14ac:dyDescent="0.3">
      <c r="A160" s="16" t="s">
        <v>85</v>
      </c>
      <c r="B160" s="17">
        <v>138104</v>
      </c>
      <c r="C160" s="18" t="s">
        <v>470</v>
      </c>
    </row>
    <row r="161" spans="1:3" ht="30.75" hidden="1" thickBot="1" x14ac:dyDescent="0.3">
      <c r="A161" s="16" t="s">
        <v>539</v>
      </c>
      <c r="B161" s="17">
        <v>1174962</v>
      </c>
      <c r="C161" s="18" t="s">
        <v>470</v>
      </c>
    </row>
    <row r="162" spans="1:3" ht="15.75" hidden="1" thickBot="1" x14ac:dyDescent="0.3">
      <c r="A162" s="16" t="s">
        <v>87</v>
      </c>
      <c r="B162" s="17">
        <v>138104</v>
      </c>
      <c r="C162" s="18" t="s">
        <v>470</v>
      </c>
    </row>
    <row r="164" spans="1:3" x14ac:dyDescent="0.25">
      <c r="A164" s="10" t="s">
        <v>540</v>
      </c>
    </row>
  </sheetData>
  <autoFilter ref="A2:J162">
    <filterColumn colId="3">
      <customFilters and="1">
        <customFilter operator="notEqual" val=" "/>
      </customFilters>
    </filterColumn>
  </autoFilter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C69"/>
  <sheetViews>
    <sheetView workbookViewId="0">
      <selection activeCell="B85" sqref="B85"/>
    </sheetView>
  </sheetViews>
  <sheetFormatPr defaultRowHeight="15" x14ac:dyDescent="0.25"/>
  <cols>
    <col min="1" max="1" width="23.28515625" customWidth="1"/>
    <col min="2" max="2" width="19.140625" customWidth="1"/>
    <col min="3" max="3" width="23.140625" customWidth="1"/>
  </cols>
  <sheetData>
    <row r="1" spans="1:3" x14ac:dyDescent="0.25">
      <c r="A1" s="41" t="s">
        <v>317</v>
      </c>
      <c r="B1" s="41" t="s">
        <v>318</v>
      </c>
      <c r="C1" s="42" t="s">
        <v>542</v>
      </c>
    </row>
    <row r="2" spans="1:3" hidden="1" x14ac:dyDescent="0.25">
      <c r="A2" s="11" t="s">
        <v>26</v>
      </c>
      <c r="B2" s="12">
        <v>207156</v>
      </c>
      <c r="C2">
        <f>MATCH($A2,'Rainbow Server Info. Leg1-Leg2 '!E$1:E$174,0)</f>
        <v>6</v>
      </c>
    </row>
    <row r="3" spans="1:3" x14ac:dyDescent="0.25">
      <c r="A3" s="28" t="s">
        <v>333</v>
      </c>
      <c r="B3" s="12">
        <v>379786</v>
      </c>
      <c r="C3" t="e">
        <f>MATCH($A3,'Rainbow Server Info. Leg1-Leg2 '!E$1:E$174,0)</f>
        <v>#N/A</v>
      </c>
    </row>
    <row r="4" spans="1:3" hidden="1" x14ac:dyDescent="0.25">
      <c r="A4" s="11" t="s">
        <v>29</v>
      </c>
      <c r="B4" s="12">
        <v>207156</v>
      </c>
      <c r="C4">
        <f>MATCH($A4,'Rainbow Server Info. Leg1-Leg2 '!E$1:E$174,0)</f>
        <v>7</v>
      </c>
    </row>
    <row r="5" spans="1:3" hidden="1" x14ac:dyDescent="0.25">
      <c r="A5" s="11" t="s">
        <v>336</v>
      </c>
      <c r="B5" s="12">
        <v>276208</v>
      </c>
      <c r="C5">
        <f>MATCH($A5,'Rainbow Server Info. Leg1-Leg2 '!E$1:E$174,0)</f>
        <v>34</v>
      </c>
    </row>
    <row r="6" spans="1:3" hidden="1" x14ac:dyDescent="0.25">
      <c r="A6" s="11" t="s">
        <v>344</v>
      </c>
      <c r="B6" s="12">
        <v>414312</v>
      </c>
      <c r="C6">
        <f>MATCH($A6,'Rainbow Server Info. Leg1-Leg2 '!E$1:E$174,0)</f>
        <v>101</v>
      </c>
    </row>
    <row r="7" spans="1:3" hidden="1" x14ac:dyDescent="0.25">
      <c r="A7" s="11" t="s">
        <v>349</v>
      </c>
      <c r="B7" s="12">
        <v>207156</v>
      </c>
      <c r="C7">
        <f>MATCH($A7,'Rainbow Server Info. Leg1-Leg2 '!E$1:E$174,0)</f>
        <v>109</v>
      </c>
    </row>
    <row r="8" spans="1:3" hidden="1" x14ac:dyDescent="0.25">
      <c r="A8" s="11" t="s">
        <v>353</v>
      </c>
      <c r="B8" s="12">
        <v>1173884</v>
      </c>
      <c r="C8">
        <f>MATCH($A8,'Rainbow Server Info. Leg1-Leg2 '!E$1:E$174,0)</f>
        <v>73</v>
      </c>
    </row>
    <row r="9" spans="1:3" hidden="1" x14ac:dyDescent="0.25">
      <c r="A9" s="11" t="s">
        <v>94</v>
      </c>
      <c r="B9" s="12">
        <v>3234</v>
      </c>
      <c r="C9">
        <f>MATCH($A9,'Rainbow Server Info. Leg1-Leg2 '!E$1:E$174,0)</f>
        <v>39</v>
      </c>
    </row>
    <row r="10" spans="1:3" hidden="1" x14ac:dyDescent="0.25">
      <c r="A10" s="11" t="s">
        <v>96</v>
      </c>
      <c r="B10" s="12">
        <v>3234</v>
      </c>
      <c r="C10">
        <f>MATCH($A10,'Rainbow Server Info. Leg1-Leg2 '!E$1:E$174,0)</f>
        <v>40</v>
      </c>
    </row>
    <row r="11" spans="1:3" hidden="1" x14ac:dyDescent="0.25">
      <c r="A11" s="11" t="s">
        <v>104</v>
      </c>
      <c r="B11" s="12">
        <v>3234</v>
      </c>
      <c r="C11">
        <f>MATCH($A11,'Rainbow Server Info. Leg1-Leg2 '!E$1:E$174,0)</f>
        <v>44</v>
      </c>
    </row>
    <row r="12" spans="1:3" hidden="1" x14ac:dyDescent="0.25">
      <c r="A12" s="11" t="s">
        <v>106</v>
      </c>
      <c r="B12" s="12">
        <v>3234</v>
      </c>
      <c r="C12">
        <f>MATCH($A12,'Rainbow Server Info. Leg1-Leg2 '!E$1:E$174,0)</f>
        <v>45</v>
      </c>
    </row>
    <row r="13" spans="1:3" hidden="1" x14ac:dyDescent="0.25">
      <c r="A13" s="11" t="s">
        <v>363</v>
      </c>
      <c r="B13" s="12">
        <v>276208</v>
      </c>
      <c r="C13">
        <f>MATCH($A13,'Rainbow Server Info. Leg1-Leg2 '!E$1:E$174,0)</f>
        <v>103</v>
      </c>
    </row>
    <row r="14" spans="1:3" hidden="1" x14ac:dyDescent="0.25">
      <c r="A14" s="11" t="s">
        <v>370</v>
      </c>
      <c r="B14" s="12">
        <v>276208</v>
      </c>
      <c r="C14">
        <f>MATCH($A14,'Rainbow Server Info. Leg1-Leg2 '!E$1:E$174,0)</f>
        <v>105</v>
      </c>
    </row>
    <row r="15" spans="1:3" hidden="1" x14ac:dyDescent="0.25">
      <c r="A15" s="11" t="s">
        <v>374</v>
      </c>
      <c r="B15" s="12">
        <v>207156</v>
      </c>
      <c r="C15">
        <f>MATCH($A15,'Rainbow Server Info. Leg1-Leg2 '!E$1:E$174,0)</f>
        <v>77</v>
      </c>
    </row>
    <row r="16" spans="1:3" hidden="1" x14ac:dyDescent="0.25">
      <c r="A16" s="11" t="s">
        <v>380</v>
      </c>
      <c r="B16" s="12">
        <v>276208</v>
      </c>
      <c r="C16">
        <f>MATCH($A16,'Rainbow Server Info. Leg1-Leg2 '!E$1:E$174,0)</f>
        <v>111</v>
      </c>
    </row>
    <row r="17" spans="1:3" hidden="1" x14ac:dyDescent="0.25">
      <c r="A17" s="11" t="s">
        <v>390</v>
      </c>
      <c r="B17" s="12">
        <v>241682</v>
      </c>
      <c r="C17">
        <f>MATCH($A17,'Rainbow Server Info. Leg1-Leg2 '!E$1:E$174,0)</f>
        <v>113</v>
      </c>
    </row>
    <row r="18" spans="1:3" hidden="1" x14ac:dyDescent="0.25">
      <c r="A18" s="11" t="s">
        <v>391</v>
      </c>
      <c r="B18" s="12">
        <v>207156</v>
      </c>
      <c r="C18">
        <f>MATCH($A18,'Rainbow Server Info. Leg1-Leg2 '!E$1:E$174,0)</f>
        <v>119</v>
      </c>
    </row>
    <row r="19" spans="1:3" hidden="1" x14ac:dyDescent="0.25">
      <c r="A19" s="11" t="s">
        <v>400</v>
      </c>
      <c r="B19" s="12">
        <v>241682</v>
      </c>
      <c r="C19">
        <f>MATCH($A19,'Rainbow Server Info. Leg1-Leg2 '!E$1:E$174,0)</f>
        <v>127</v>
      </c>
    </row>
    <row r="20" spans="1:3" hidden="1" x14ac:dyDescent="0.25">
      <c r="A20" s="11" t="s">
        <v>408</v>
      </c>
      <c r="B20" s="12">
        <v>241682</v>
      </c>
      <c r="C20">
        <f>MATCH($A20,'Rainbow Server Info. Leg1-Leg2 '!E$1:E$174,0)</f>
        <v>129</v>
      </c>
    </row>
    <row r="21" spans="1:3" hidden="1" x14ac:dyDescent="0.25">
      <c r="A21" s="11" t="s">
        <v>411</v>
      </c>
      <c r="B21" s="12">
        <v>207156</v>
      </c>
      <c r="C21">
        <f>MATCH($A21,'Rainbow Server Info. Leg1-Leg2 '!E$1:E$174,0)</f>
        <v>131</v>
      </c>
    </row>
    <row r="22" spans="1:3" hidden="1" x14ac:dyDescent="0.25">
      <c r="A22" s="11" t="s">
        <v>413</v>
      </c>
      <c r="B22" s="12">
        <v>207156</v>
      </c>
      <c r="C22">
        <f>MATCH($A22,'Rainbow Server Info. Leg1-Leg2 '!E$1:E$174,0)</f>
        <v>133</v>
      </c>
    </row>
    <row r="23" spans="1:3" hidden="1" x14ac:dyDescent="0.25">
      <c r="A23" s="11" t="s">
        <v>414</v>
      </c>
      <c r="B23" s="12">
        <v>207156</v>
      </c>
      <c r="C23">
        <f>MATCH($A23,'Rainbow Server Info. Leg1-Leg2 '!E$1:E$174,0)</f>
        <v>87</v>
      </c>
    </row>
    <row r="24" spans="1:3" hidden="1" x14ac:dyDescent="0.25">
      <c r="A24" s="11" t="s">
        <v>416</v>
      </c>
      <c r="B24" s="12">
        <v>207156</v>
      </c>
      <c r="C24">
        <f>MATCH($A24,'Rainbow Server Info. Leg1-Leg2 '!E$1:E$174,0)</f>
        <v>79</v>
      </c>
    </row>
    <row r="25" spans="1:3" hidden="1" x14ac:dyDescent="0.25">
      <c r="A25" s="11" t="s">
        <v>35</v>
      </c>
      <c r="B25" s="12">
        <v>34526</v>
      </c>
      <c r="C25">
        <f>MATCH($A25,'Rainbow Server Info. Leg1-Leg2 '!E$1:E$174,0)</f>
        <v>10</v>
      </c>
    </row>
    <row r="26" spans="1:3" x14ac:dyDescent="0.25">
      <c r="A26" s="28" t="s">
        <v>419</v>
      </c>
      <c r="B26" s="12">
        <v>622546</v>
      </c>
      <c r="C26" t="e">
        <f>MATCH($A26,'Rainbow Server Info. Leg1-Leg2 '!E$1:E$174,0)</f>
        <v>#N/A</v>
      </c>
    </row>
    <row r="27" spans="1:3" hidden="1" x14ac:dyDescent="0.25">
      <c r="A27" s="11" t="s">
        <v>37</v>
      </c>
      <c r="B27" s="12">
        <v>34526</v>
      </c>
      <c r="C27">
        <f>MATCH($A27,'Rainbow Server Info. Leg1-Leg2 '!E$1:E$174,0)</f>
        <v>11</v>
      </c>
    </row>
    <row r="28" spans="1:3" hidden="1" x14ac:dyDescent="0.25">
      <c r="A28" s="11" t="s">
        <v>39</v>
      </c>
      <c r="B28" s="12">
        <v>34526</v>
      </c>
      <c r="C28">
        <f>MATCH($A28,'Rainbow Server Info. Leg1-Leg2 '!E$1:E$174,0)</f>
        <v>12</v>
      </c>
    </row>
    <row r="29" spans="1:3" x14ac:dyDescent="0.25">
      <c r="A29" s="28" t="s">
        <v>420</v>
      </c>
      <c r="B29" s="12">
        <v>829702</v>
      </c>
      <c r="C29" t="e">
        <f>MATCH($A29,'Rainbow Server Info. Leg1-Leg2 '!E$1:E$174,0)</f>
        <v>#N/A</v>
      </c>
    </row>
    <row r="30" spans="1:3" hidden="1" x14ac:dyDescent="0.25">
      <c r="A30" s="11" t="s">
        <v>41</v>
      </c>
      <c r="B30" s="12">
        <v>34526</v>
      </c>
      <c r="C30">
        <f>MATCH($A30,'Rainbow Server Info. Leg1-Leg2 '!E$1:E$174,0)</f>
        <v>13</v>
      </c>
    </row>
    <row r="31" spans="1:3" hidden="1" x14ac:dyDescent="0.25">
      <c r="A31" s="11" t="s">
        <v>43</v>
      </c>
      <c r="B31" s="12">
        <v>34526</v>
      </c>
      <c r="C31">
        <f>MATCH($A31,'Rainbow Server Info. Leg1-Leg2 '!E$1:E$174,0)</f>
        <v>14</v>
      </c>
    </row>
    <row r="32" spans="1:3" x14ac:dyDescent="0.25">
      <c r="A32" s="28" t="s">
        <v>421</v>
      </c>
      <c r="B32" s="12">
        <v>1313066</v>
      </c>
      <c r="C32" t="e">
        <f>MATCH($A32,'Rainbow Server Info. Leg1-Leg2 '!E$1:E$174,0)</f>
        <v>#N/A</v>
      </c>
    </row>
    <row r="33" spans="1:3" hidden="1" x14ac:dyDescent="0.25">
      <c r="A33" s="11" t="s">
        <v>45</v>
      </c>
      <c r="B33" s="12">
        <v>34526</v>
      </c>
      <c r="C33">
        <f>MATCH($A33,'Rainbow Server Info. Leg1-Leg2 '!E$1:E$174,0)</f>
        <v>15</v>
      </c>
    </row>
    <row r="34" spans="1:3" hidden="1" x14ac:dyDescent="0.25">
      <c r="A34" s="26" t="s">
        <v>46</v>
      </c>
      <c r="B34" s="27">
        <v>34526</v>
      </c>
      <c r="C34">
        <f>MATCH($A34,'Rainbow Server Info. Leg1-Leg2 '!E$1:E$174,0)</f>
        <v>16</v>
      </c>
    </row>
    <row r="35" spans="1:3" x14ac:dyDescent="0.25">
      <c r="A35" s="54" t="s">
        <v>423</v>
      </c>
      <c r="B35" s="27">
        <v>173708</v>
      </c>
      <c r="C35" t="e">
        <f>MATCH($A35,'Rainbow Server Info. Leg1-Leg2 '!E$1:E$174,0)</f>
        <v>#N/A</v>
      </c>
    </row>
    <row r="36" spans="1:3" hidden="1" x14ac:dyDescent="0.25">
      <c r="A36" s="26" t="s">
        <v>47</v>
      </c>
      <c r="B36" s="27">
        <v>34526</v>
      </c>
      <c r="C36">
        <f>MATCH($A36,'Rainbow Server Info. Leg1-Leg2 '!E$1:E$174,0)</f>
        <v>17</v>
      </c>
    </row>
    <row r="37" spans="1:3" hidden="1" x14ac:dyDescent="0.25">
      <c r="A37" s="11" t="s">
        <v>49</v>
      </c>
      <c r="B37" s="12">
        <v>138104</v>
      </c>
      <c r="C37">
        <f>MATCH($A37,'Rainbow Server Info. Leg1-Leg2 '!E$1:E$174,0)</f>
        <v>18</v>
      </c>
    </row>
    <row r="38" spans="1:3" x14ac:dyDescent="0.25">
      <c r="A38" s="28" t="s">
        <v>424</v>
      </c>
      <c r="B38" s="12">
        <v>864228</v>
      </c>
      <c r="C38" t="e">
        <f>MATCH($A38,'Rainbow Server Info. Leg1-Leg2 '!E$1:E$174,0)</f>
        <v>#N/A</v>
      </c>
    </row>
    <row r="39" spans="1:3" hidden="1" x14ac:dyDescent="0.25">
      <c r="A39" s="11" t="s">
        <v>51</v>
      </c>
      <c r="B39" s="12">
        <v>138104</v>
      </c>
      <c r="C39">
        <f>MATCH($A39,'Rainbow Server Info. Leg1-Leg2 '!E$1:E$174,0)</f>
        <v>19</v>
      </c>
    </row>
    <row r="40" spans="1:3" hidden="1" x14ac:dyDescent="0.25">
      <c r="A40" s="11" t="s">
        <v>54</v>
      </c>
      <c r="B40" s="12">
        <v>241682</v>
      </c>
      <c r="C40">
        <f>MATCH($A40,'Rainbow Server Info. Leg1-Leg2 '!E$1:E$174,0)</f>
        <v>20</v>
      </c>
    </row>
    <row r="41" spans="1:3" hidden="1" x14ac:dyDescent="0.25">
      <c r="A41" s="11" t="s">
        <v>55</v>
      </c>
      <c r="B41" s="12">
        <v>241682</v>
      </c>
      <c r="C41">
        <f>MATCH($A41,'Rainbow Server Info. Leg1-Leg2 '!E$1:E$174,0)</f>
        <v>21</v>
      </c>
    </row>
    <row r="42" spans="1:3" hidden="1" x14ac:dyDescent="0.25">
      <c r="A42" s="11" t="s">
        <v>426</v>
      </c>
      <c r="B42" s="12">
        <v>345260</v>
      </c>
      <c r="C42">
        <f>MATCH($A42,'Rainbow Server Info. Leg1-Leg2 '!E$1:E$174,0)</f>
        <v>136</v>
      </c>
    </row>
    <row r="43" spans="1:3" hidden="1" x14ac:dyDescent="0.25">
      <c r="A43" s="11" t="s">
        <v>67</v>
      </c>
      <c r="B43" s="12">
        <v>345260</v>
      </c>
      <c r="C43">
        <f>MATCH($A43,'Rainbow Server Info. Leg1-Leg2 '!E$1:E$174,0)</f>
        <v>26</v>
      </c>
    </row>
    <row r="44" spans="1:3" hidden="1" x14ac:dyDescent="0.25">
      <c r="A44" s="11" t="s">
        <v>436</v>
      </c>
      <c r="B44" s="12">
        <v>241682</v>
      </c>
      <c r="C44">
        <f>MATCH($A44,'Rainbow Server Info. Leg1-Leg2 '!E$1:E$174,0)</f>
        <v>138</v>
      </c>
    </row>
    <row r="45" spans="1:3" hidden="1" x14ac:dyDescent="0.25">
      <c r="A45" s="11" t="s">
        <v>69</v>
      </c>
      <c r="B45" s="12">
        <v>276208</v>
      </c>
      <c r="C45">
        <f>MATCH($A45,'Rainbow Server Info. Leg1-Leg2 '!E$1:E$174,0)</f>
        <v>27</v>
      </c>
    </row>
    <row r="46" spans="1:3" hidden="1" x14ac:dyDescent="0.25">
      <c r="A46" s="28" t="s">
        <v>112</v>
      </c>
      <c r="B46" s="29">
        <v>138104</v>
      </c>
      <c r="C46">
        <f>MATCH($A46,'Rainbow Server Info. Leg1-Leg2 '!E$1:E$174,0)</f>
        <v>48</v>
      </c>
    </row>
    <row r="47" spans="1:3" x14ac:dyDescent="0.25">
      <c r="A47" s="28" t="s">
        <v>450</v>
      </c>
      <c r="B47" s="12">
        <v>141338</v>
      </c>
      <c r="C47" t="e">
        <f>MATCH($A47,'Rainbow Server Info. Leg1-Leg2 '!E$1:E$174,0)</f>
        <v>#N/A</v>
      </c>
    </row>
    <row r="48" spans="1:3" hidden="1" x14ac:dyDescent="0.25">
      <c r="A48" s="28" t="s">
        <v>114</v>
      </c>
      <c r="B48" s="29">
        <v>138104</v>
      </c>
      <c r="C48">
        <f>MATCH($A48,'Rainbow Server Info. Leg1-Leg2 '!E$1:E$174,0)</f>
        <v>49</v>
      </c>
    </row>
    <row r="49" spans="1:3" hidden="1" x14ac:dyDescent="0.25">
      <c r="A49" s="28" t="s">
        <v>120</v>
      </c>
      <c r="B49" s="29">
        <v>172630</v>
      </c>
      <c r="C49">
        <f>MATCH($A49,'Rainbow Server Info. Leg1-Leg2 '!E$1:E$174,0)</f>
        <v>52</v>
      </c>
    </row>
    <row r="50" spans="1:3" x14ac:dyDescent="0.25">
      <c r="A50" s="28" t="s">
        <v>456</v>
      </c>
      <c r="B50" s="12">
        <v>2005742</v>
      </c>
      <c r="C50" t="e">
        <f>MATCH($A50,'Rainbow Server Info. Leg1-Leg2 '!E$1:E$174,0)</f>
        <v>#N/A</v>
      </c>
    </row>
    <row r="51" spans="1:3" hidden="1" x14ac:dyDescent="0.25">
      <c r="A51" s="28" t="s">
        <v>122</v>
      </c>
      <c r="B51" s="29">
        <v>172630</v>
      </c>
      <c r="C51">
        <f>MATCH($A51,'Rainbow Server Info. Leg1-Leg2 '!E$1:E$174,0)</f>
        <v>53</v>
      </c>
    </row>
    <row r="52" spans="1:3" hidden="1" x14ac:dyDescent="0.25">
      <c r="A52" s="11" t="s">
        <v>83</v>
      </c>
      <c r="B52" s="12">
        <v>103578</v>
      </c>
      <c r="C52">
        <f>MATCH($A52,'Rainbow Server Info. Leg1-Leg2 '!E$1:E$174,0)</f>
        <v>107</v>
      </c>
    </row>
    <row r="53" spans="1:3" hidden="1" x14ac:dyDescent="0.25">
      <c r="A53" s="11" t="s">
        <v>73</v>
      </c>
      <c r="B53" s="12">
        <v>345260</v>
      </c>
      <c r="C53">
        <f>MATCH($A53,'Rainbow Server Info. Leg1-Leg2 '!E$1:E$174,0)</f>
        <v>29</v>
      </c>
    </row>
    <row r="54" spans="1:3" hidden="1" x14ac:dyDescent="0.25">
      <c r="A54" s="11" t="s">
        <v>75</v>
      </c>
      <c r="B54" s="12">
        <v>7112356</v>
      </c>
      <c r="C54">
        <f>MATCH($A54,'Rainbow Server Info. Leg1-Leg2 '!E$1:E$174,0)</f>
        <v>30</v>
      </c>
    </row>
    <row r="55" spans="1:3" hidden="1" x14ac:dyDescent="0.25">
      <c r="A55" s="11" t="s">
        <v>71</v>
      </c>
      <c r="B55" s="12">
        <v>448838</v>
      </c>
      <c r="C55">
        <f>MATCH($A55,'Rainbow Server Info. Leg1-Leg2 '!E$1:E$174,0)</f>
        <v>28</v>
      </c>
    </row>
    <row r="56" spans="1:3" hidden="1" x14ac:dyDescent="0.25">
      <c r="A56" s="11" t="s">
        <v>477</v>
      </c>
      <c r="B56" s="12">
        <v>207156</v>
      </c>
      <c r="C56">
        <f>MATCH($A56,'Rainbow Server Info. Leg1-Leg2 '!E$1:E$174,0)</f>
        <v>142</v>
      </c>
    </row>
    <row r="57" spans="1:3" hidden="1" x14ac:dyDescent="0.25">
      <c r="A57" s="11" t="s">
        <v>484</v>
      </c>
      <c r="B57" s="12">
        <v>345260</v>
      </c>
      <c r="C57">
        <f>MATCH($A57,'Rainbow Server Info. Leg1-Leg2 '!E$1:E$174,0)</f>
        <v>144</v>
      </c>
    </row>
    <row r="58" spans="1:3" hidden="1" x14ac:dyDescent="0.25">
      <c r="A58" s="11" t="s">
        <v>493</v>
      </c>
      <c r="B58" s="12">
        <v>345260</v>
      </c>
      <c r="C58">
        <f>MATCH($A58,'Rainbow Server Info. Leg1-Leg2 '!E$1:E$174,0)</f>
        <v>146</v>
      </c>
    </row>
    <row r="59" spans="1:3" hidden="1" x14ac:dyDescent="0.25">
      <c r="A59" s="11" t="s">
        <v>495</v>
      </c>
      <c r="B59" s="12">
        <v>345260</v>
      </c>
      <c r="C59">
        <f>MATCH($A59,'Rainbow Server Info. Leg1-Leg2 '!E$1:E$174,0)</f>
        <v>148</v>
      </c>
    </row>
    <row r="60" spans="1:3" hidden="1" x14ac:dyDescent="0.25">
      <c r="A60" s="11" t="s">
        <v>497</v>
      </c>
      <c r="B60" s="12">
        <v>345260</v>
      </c>
      <c r="C60">
        <f>MATCH($A60,'Rainbow Server Info. Leg1-Leg2 '!E$1:E$174,0)</f>
        <v>150</v>
      </c>
    </row>
    <row r="61" spans="1:3" hidden="1" x14ac:dyDescent="0.25">
      <c r="A61" s="11" t="s">
        <v>506</v>
      </c>
      <c r="B61" s="12">
        <v>414312</v>
      </c>
      <c r="C61">
        <f>MATCH($A61,'Rainbow Server Info. Leg1-Leg2 '!E$1:E$174,0)</f>
        <v>156</v>
      </c>
    </row>
    <row r="62" spans="1:3" hidden="1" x14ac:dyDescent="0.25">
      <c r="A62" s="11" t="s">
        <v>508</v>
      </c>
      <c r="B62" s="12">
        <v>310734</v>
      </c>
      <c r="C62">
        <f>MATCH($A62,'Rainbow Server Info. Leg1-Leg2 '!E$1:E$174,0)</f>
        <v>158</v>
      </c>
    </row>
    <row r="63" spans="1:3" hidden="1" x14ac:dyDescent="0.25">
      <c r="A63" s="11" t="s">
        <v>510</v>
      </c>
      <c r="B63" s="12">
        <v>310734</v>
      </c>
      <c r="C63">
        <f>MATCH($A63,'Rainbow Server Info. Leg1-Leg2 '!E$1:E$174,0)</f>
        <v>160</v>
      </c>
    </row>
    <row r="64" spans="1:3" hidden="1" x14ac:dyDescent="0.25">
      <c r="A64" s="11" t="s">
        <v>515</v>
      </c>
      <c r="B64" s="12">
        <v>310734</v>
      </c>
      <c r="C64">
        <f>MATCH($A64,'Rainbow Server Info. Leg1-Leg2 '!E$1:E$174,0)</f>
        <v>162</v>
      </c>
    </row>
    <row r="65" spans="1:3" hidden="1" x14ac:dyDescent="0.25">
      <c r="A65" s="11" t="s">
        <v>517</v>
      </c>
      <c r="B65" s="12">
        <v>379786</v>
      </c>
      <c r="C65">
        <f>MATCH($A65,'Rainbow Server Info. Leg1-Leg2 '!E$1:E$174,0)</f>
        <v>164</v>
      </c>
    </row>
    <row r="66" spans="1:3" x14ac:dyDescent="0.25">
      <c r="A66" s="28" t="s">
        <v>527</v>
      </c>
      <c r="B66" s="12">
        <v>624702</v>
      </c>
      <c r="C66" t="e">
        <f>MATCH($A66,'Rainbow Server Info. Leg1-Leg2 '!E$1:E$174,0)</f>
        <v>#N/A</v>
      </c>
    </row>
    <row r="67" spans="1:3" hidden="1" x14ac:dyDescent="0.25">
      <c r="A67" s="11" t="s">
        <v>535</v>
      </c>
      <c r="B67" s="12">
        <v>172630</v>
      </c>
      <c r="C67">
        <f>MATCH($A67,'Rainbow Server Info. Leg1-Leg2 '!E$1:E$174,0)</f>
        <v>167</v>
      </c>
    </row>
    <row r="68" spans="1:3" hidden="1" x14ac:dyDescent="0.25">
      <c r="A68" s="11" t="s">
        <v>537</v>
      </c>
      <c r="B68" s="12">
        <v>517890</v>
      </c>
      <c r="C68">
        <f>MATCH($A68,'Rainbow Server Info. Leg1-Leg2 '!E$1:E$174,0)</f>
        <v>168</v>
      </c>
    </row>
    <row r="69" spans="1:3" hidden="1" x14ac:dyDescent="0.25">
      <c r="B69">
        <f>SUM(B2:B68)</f>
        <v>27130938</v>
      </c>
    </row>
  </sheetData>
  <autoFilter ref="B1:C69">
    <filterColumn colId="1">
      <filters>
        <filter val="#N/A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Rainbow Server Info. Leg1-Leg2 </vt:lpstr>
      <vt:lpstr>27TB Excel</vt:lpstr>
      <vt:lpstr>Others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Mohapatra, Ankit Raj [CCC-OT_IT NE]</dc:creator>
  <cp:lastModifiedBy>Ashok Kumar Reddy</cp:lastModifiedBy>
  <dcterms:created xsi:type="dcterms:W3CDTF">2013-11-06T08:59:18Z</dcterms:created>
  <dcterms:modified xsi:type="dcterms:W3CDTF">2014-01-22T12:07:51Z</dcterms:modified>
</cp:coreProperties>
</file>