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2435" windowHeight="4935" activeTab="3"/>
  </bookViews>
  <sheets>
    <sheet name="SUN" sheetId="1" r:id="rId1"/>
    <sheet name="AIX" sheetId="2" r:id="rId2"/>
    <sheet name="LINUX-split" sheetId="3" r:id="rId3"/>
    <sheet name="all Dgs" sheetId="4" r:id="rId4"/>
    <sheet name="Sheet2" sheetId="5" r:id="rId5"/>
    <sheet name="Sheet3" sheetId="6" r:id="rId6"/>
    <sheet name="est" sheetId="7" r:id="rId7"/>
    <sheet name="Sheet5" sheetId="8" r:id="rId8"/>
  </sheets>
  <definedNames>
    <definedName name="_xlnm._FilterDatabase" localSheetId="5" hidden="1">Sheet3!$A$1:$E$5362</definedName>
  </definedNames>
  <calcPr calcId="125725"/>
</workbook>
</file>

<file path=xl/calcChain.xml><?xml version="1.0" encoding="utf-8"?>
<calcChain xmlns="http://schemas.openxmlformats.org/spreadsheetml/2006/main">
  <c r="C2" i="4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"/>
  <c r="A1" i="6"/>
  <c r="A7"/>
  <c r="A13"/>
  <c r="A19"/>
  <c r="A25"/>
  <c r="A31"/>
  <c r="A37"/>
  <c r="A43"/>
  <c r="A49"/>
  <c r="A55"/>
  <c r="A61"/>
  <c r="A67"/>
  <c r="A73"/>
  <c r="A79"/>
  <c r="A85"/>
  <c r="A91"/>
  <c r="A97"/>
  <c r="A103"/>
  <c r="A109"/>
  <c r="A115"/>
  <c r="A121"/>
  <c r="A127"/>
  <c r="A133"/>
  <c r="A139"/>
  <c r="A145"/>
  <c r="A151"/>
  <c r="A157"/>
  <c r="A163"/>
  <c r="A169"/>
  <c r="A175"/>
  <c r="A181"/>
  <c r="A187"/>
  <c r="A193"/>
  <c r="A199"/>
  <c r="A205"/>
  <c r="A211"/>
  <c r="A217"/>
  <c r="A223"/>
  <c r="A229"/>
  <c r="A235"/>
  <c r="A241"/>
  <c r="A247"/>
  <c r="A253"/>
  <c r="A259"/>
  <c r="A265"/>
  <c r="A271"/>
  <c r="A277"/>
  <c r="A283"/>
  <c r="A289"/>
  <c r="A295"/>
  <c r="A301"/>
  <c r="A307"/>
  <c r="A313"/>
  <c r="A319"/>
  <c r="A325"/>
  <c r="A331"/>
  <c r="A337"/>
  <c r="A343"/>
  <c r="A349"/>
  <c r="A355"/>
  <c r="A361"/>
  <c r="A367"/>
  <c r="A373"/>
  <c r="A379"/>
  <c r="A385"/>
  <c r="A391"/>
  <c r="A397"/>
  <c r="A403"/>
  <c r="A409"/>
  <c r="A415"/>
  <c r="A421"/>
  <c r="A427"/>
  <c r="A433"/>
  <c r="A439"/>
  <c r="A445"/>
  <c r="A451"/>
  <c r="A457"/>
  <c r="A463"/>
  <c r="A469"/>
  <c r="A475"/>
  <c r="A481"/>
  <c r="A487"/>
  <c r="A493"/>
  <c r="A499"/>
  <c r="A505"/>
  <c r="A511"/>
  <c r="A517"/>
  <c r="A523"/>
  <c r="A529"/>
  <c r="A535"/>
  <c r="A541"/>
  <c r="A547"/>
  <c r="C26" i="3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C36" i="2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C10" i="1"/>
  <c r="C9"/>
  <c r="C8"/>
  <c r="C7"/>
  <c r="C6"/>
  <c r="C5"/>
  <c r="C4"/>
  <c r="C3"/>
  <c r="C2"/>
</calcChain>
</file>

<file path=xl/sharedStrings.xml><?xml version="1.0" encoding="utf-8"?>
<sst xmlns="http://schemas.openxmlformats.org/spreadsheetml/2006/main" count="1132" uniqueCount="602">
  <si>
    <t>fdcgcgcrisa01p_2804_3286_A80</t>
  </si>
  <si>
    <t>fdcgcgcrisa02p_2804_3286_A81</t>
  </si>
  <si>
    <t>fdcgcgdwhsa01p_2804_3286_A82</t>
  </si>
  <si>
    <t>fdcgcgoscsa01p_2804_3286_A83</t>
  </si>
  <si>
    <t>fdcgcgnavsa01p_2804_3286_A84</t>
  </si>
  <si>
    <t>fdcgcgdbcsd01p_2p_2804_3286_A85</t>
  </si>
  <si>
    <t>fdcgcgoscsa02p_2804_3286_A86</t>
  </si>
  <si>
    <t>fdcgcgpmgsa01p_2804_3286_A87</t>
  </si>
  <si>
    <t>fdcgcgcmssa01p_2804_3286_A88</t>
  </si>
  <si>
    <t>fdcgcgpmgsa02p_2804_3286_A89</t>
  </si>
  <si>
    <t>fdcgcgacsaa01p_2804_3286_A101</t>
  </si>
  <si>
    <t>fdcgcgacsaa02p_2804_3286_A102</t>
  </si>
  <si>
    <t>fdcgcgacsaw01p_2804_3286_A103</t>
  </si>
  <si>
    <t>fdcgcgacsaw02p_2804_3286_A104</t>
  </si>
  <si>
    <t>fdcgcgdbcad01_2p_2804_3286_105</t>
  </si>
  <si>
    <t>fdcgcgblzaa01p_2804_3286_A106</t>
  </si>
  <si>
    <t>fdcgcgad001c01_2_2804_3286_107</t>
  </si>
  <si>
    <t>fdcgcgestaa01p_2804_3286_A108</t>
  </si>
  <si>
    <t>fdcgcgestaa02p_2804_3286_A109</t>
  </si>
  <si>
    <t>fdcgcgoscaa01p_2804_3286_A110</t>
  </si>
  <si>
    <t>fdcgcgjfpaa51p_2804_3286_A111</t>
  </si>
  <si>
    <t>fdcgcgjfpaa52p_2804_3286_A112</t>
  </si>
  <si>
    <t>fdcgcgjfpdbc51p_52p_2804_A113</t>
  </si>
  <si>
    <t>fdcgcgfimaa01p_2804_3286_A114</t>
  </si>
  <si>
    <t>fdcgcgcpldbc01p_2p_2804_A115</t>
  </si>
  <si>
    <t>fdcgcgoscaa02p_2804_3286_A116</t>
  </si>
  <si>
    <t>fdcgcgamlaa01p_ad01p_2804__A117</t>
  </si>
  <si>
    <t>fdcgcgtibla61_71p_2804_3286_A42</t>
  </si>
  <si>
    <t>fdcgcgtibla62_72p_2804_3286_A43</t>
  </si>
  <si>
    <t>fdcgcgtibla63_73p_2804_3286_A44</t>
  </si>
  <si>
    <t>fdcgcgtibla01p_2804_3286_A30</t>
  </si>
  <si>
    <t>fdcgcgtibla02p_2804_3286_A33</t>
  </si>
  <si>
    <t>fdcgcgtibla05p_2804_3286_A31</t>
  </si>
  <si>
    <t>fdcgcgtibla06p_2804_3286_A34</t>
  </si>
  <si>
    <t>fdcgcgtibla09p_2804_3286_A32</t>
  </si>
  <si>
    <t>fdcgcgtibla10p_2804_3286_A35</t>
  </si>
  <si>
    <t>fdcgcgtibla13p_2804_3286_A59</t>
  </si>
  <si>
    <t>fdcgcgtibla14p_2804_3286_A60</t>
  </si>
  <si>
    <t>fdcgcgtibla17p_2804_3286_A63</t>
  </si>
  <si>
    <t>fdcgcgtibla18p_2804_3286_A64</t>
  </si>
  <si>
    <t>fdcgcgtibla81_91p_2804_3286_A46</t>
  </si>
  <si>
    <t>fdcgcgmqmla65_75p_2804_3286_A45</t>
  </si>
  <si>
    <t>fdcgcgmqmla19p_2804_3286_A36</t>
  </si>
  <si>
    <t>fdcgcgmqmla20p_2804_3286_A39</t>
  </si>
  <si>
    <t>fdcgcgtibla03p_2804_3286_A37</t>
  </si>
  <si>
    <t>fdcgcgtibla04p_2804_3286_A40</t>
  </si>
  <si>
    <t>fdcgcgtibla07p_2804_3286_A38</t>
  </si>
  <si>
    <t>fdcgcgtibla08p_2804_3286_A41</t>
  </si>
  <si>
    <t>fdcgcgtibla12p_2804_3286_A58</t>
  </si>
  <si>
    <t>fdcgcgtibla15p_2804_3286_A61</t>
  </si>
  <si>
    <t>fdcgcgtibla16p_2804_3286_A62</t>
  </si>
  <si>
    <t>fdcgcgeclla64_74p_2804_3286_A47
fdcgcgeclla64_74p_add_2804_A47
fdcgcgeclla64_74p_boot_2804_A47</t>
  </si>
  <si>
    <t>fdcgcgmanla31p_2804_3286_A48
fdcgcgmanla31p_add_2804_A48
fdcgcgmanla31p_boot_2804_A48</t>
  </si>
  <si>
    <t>fdcgcgecllw01p_2804_3286_A49
fdcgcgecllw01p_add_2804_A49
fdcgcgecllw01p_boot_2804_A49</t>
  </si>
  <si>
    <t>fdcgcgecllw03p_2804_3286_A50
fdcgcgecllw03p_boot_2804__A50</t>
  </si>
  <si>
    <t>fdcgcgecllw05p_2804_3286_A51
fdcgcgecllw05p_add_2804_A51
fdcgcgecllw05p_boot_2804_A51</t>
  </si>
  <si>
    <t>fdcgcgecllw06p_2804_3286_A53
fdcgcgecllw06p_add_2804_A53
fdcgcgecllw06p_boot_2804_A53</t>
  </si>
  <si>
    <t>fdcgcgecllw07p_2804_3286_A52
fdcgcgecllw07p_add_2804_A52
fdcgcgecllw07p_boot_2804_A52</t>
  </si>
  <si>
    <t>fdcgcgecllw08p_2804_3286_A54
fdcgcgecllw08p_add_2804_A54
fdcgcgecllw08p_boot_2804_A54</t>
  </si>
  <si>
    <t>fdcgcgtibla11p_2804_3286_A57
fdcgcgtibla11p_ADD_2804_A57</t>
  </si>
  <si>
    <t>DG</t>
  </si>
  <si>
    <t>RDFG</t>
  </si>
  <si>
    <t>command</t>
  </si>
  <si>
    <t>fdcgcgeclla64_74p_add_2804_A47</t>
  </si>
  <si>
    <t>fdcgcgeclla64_74p_2804_3286_A47</t>
  </si>
  <si>
    <t>fdcgcgmanla31p_add_2804_A48</t>
  </si>
  <si>
    <t>fdcgcgmanla31p_boot_2804_A48</t>
  </si>
  <si>
    <t>fdcgcgmanla31p_2804_3286_A48</t>
  </si>
  <si>
    <t>fdcgcgecllw01p_add_2804_A49</t>
  </si>
  <si>
    <t>fdcgcgecllw03p_boot_2804__A50</t>
  </si>
  <si>
    <t>fdcgcgecllw03p_2804_3286_A50</t>
  </si>
  <si>
    <t>fdcgcgecllw01p_boot_2804_A49</t>
  </si>
  <si>
    <t>fdcgcgecllw01p_2804_3286_A49</t>
  </si>
  <si>
    <t>fdcgcgkanaa01p_add_A126</t>
  </si>
  <si>
    <t>fdcgcgkanaa01p_2804_3286_A126</t>
  </si>
  <si>
    <t>fdcgcgkanaw04p_add_A127</t>
  </si>
  <si>
    <t>fdcgcgkanaw04p_2804_3286_A127</t>
  </si>
  <si>
    <t>fdcgcgkanaw03p_add_A128</t>
  </si>
  <si>
    <t>fdcgcgkanaw03p_2804_3286_A128</t>
  </si>
  <si>
    <t>fdcgcgracad13p_14p_add_A129</t>
  </si>
  <si>
    <t>fdcgcgracad13p_14p_2804_A129</t>
  </si>
  <si>
    <t>fdcgcgracad15p_16p_add_A130</t>
  </si>
  <si>
    <t>fdcgcgracad15p_16p_2804_A130</t>
  </si>
  <si>
    <t>fdcgcgracad05p_06p_add_A131</t>
  </si>
  <si>
    <t>fdcgcgracad05p_06p_2804_A131</t>
  </si>
  <si>
    <t>fdcgcgracad23p_24p_add_A132</t>
  </si>
  <si>
    <t>fdcgcgracad23p_24p_2804_A132</t>
  </si>
  <si>
    <t>fdcgcgracad21p_22p_add_A133</t>
  </si>
  <si>
    <t>fdcgcgracad21p_22p_2804_A133</t>
  </si>
  <si>
    <t>fdcgcgracad25p_26p_add_A134</t>
  </si>
  <si>
    <t>fdcgcgracad25p_26p_2804_A134</t>
  </si>
  <si>
    <t>fdcgcgboxaa01p_02p_add_A121</t>
  </si>
  <si>
    <t>fdcgcgboxaa01p_2p_2804_A121</t>
  </si>
  <si>
    <t>fdcgcgcmraa01p_2p_2804_A139</t>
  </si>
  <si>
    <t>fdcgcgdtgad18202830p_2804_A152</t>
  </si>
  <si>
    <t>fdcgcgecllw05p_2804_3286_A51</t>
  </si>
  <si>
    <t>fdcgcgecllw05p_add_2804_A51</t>
  </si>
  <si>
    <t>fdcgcgecllw05p_boot_2804_A51</t>
  </si>
  <si>
    <t>fdcgcgecllw06p_2804_3286_A53</t>
  </si>
  <si>
    <t>fdcgcgecllw06p_add_2804_A53</t>
  </si>
  <si>
    <t>fdcgcgecllw06p_boot_2804_A53</t>
  </si>
  <si>
    <t>fdcgcgecllw07p_2804_3286_A52</t>
  </si>
  <si>
    <t>fdcgcgecllw07p_add_2804_A52</t>
  </si>
  <si>
    <t>fdcgcgecllw07p_boot_2804_A52</t>
  </si>
  <si>
    <t>fdcgcgecllw08p_2804_3286_A54</t>
  </si>
  <si>
    <t>fdcgcgecllw08p_add_2804_A54</t>
  </si>
  <si>
    <t>fdcgcgecllw08p_boot_2804_A54</t>
  </si>
  <si>
    <t>fdcgcgetlaa01_2_3_4p_2804_A151</t>
  </si>
  <si>
    <t>fdcgcgetlaa05_6_7_8p_2804_A154</t>
  </si>
  <si>
    <t>fdcgcgetlaa09p_10p_2804_A124</t>
  </si>
  <si>
    <t>fdcgcgetlaa09p_10p_add_A124</t>
  </si>
  <si>
    <t>fdcgcgetlaa15p_2804_3286_A122</t>
  </si>
  <si>
    <t>fdcgcgetlaa15p_add_A122</t>
  </si>
  <si>
    <t>fdcgcgetlaa16p_2804_3286_A123</t>
  </si>
  <si>
    <t>fdcgcgetlaa16p_add_A123</t>
  </si>
  <si>
    <t>fdcgcgjfpaa61p_62p_2804_A136</t>
  </si>
  <si>
    <t>fdcgcgjfpdbc61p_62p_2804_A138</t>
  </si>
  <si>
    <t>fdcgcgodmaa01p_2804_3286_A55</t>
  </si>
  <si>
    <t>fdcgcgodmaa02p_2804_3286_A56</t>
  </si>
  <si>
    <t>fdcgcgporaw01p_2804_3286_A125</t>
  </si>
  <si>
    <t>fdcgcgporaw01p_add_A125</t>
  </si>
  <si>
    <t>fdcgcgracad01p_2p_2804_A141</t>
  </si>
  <si>
    <t>fdcgcgracad03_4_7_8p_2804_A156</t>
  </si>
  <si>
    <t>fdcgcgracad17p_18p_2804_A142</t>
  </si>
  <si>
    <t>fdcgcgracad19p_20p_2804_A143</t>
  </si>
  <si>
    <t>fdcgcgracad27p_28p_2804_A144</t>
  </si>
  <si>
    <t>fdcgcgracad29p_30p_2804_A145</t>
  </si>
  <si>
    <t>fdcgcgrilaa_aw_2804_3286_A140</t>
  </si>
  <si>
    <t>fdcgcgsasaa02p_2804_3286_A118</t>
  </si>
  <si>
    <t>fdcgcgsasaa02p_add_A118</t>
  </si>
  <si>
    <t>fdcgcgsasaa03p_2804_3286_A119</t>
  </si>
  <si>
    <t>fdcgcgsasaa03p_add_A119</t>
  </si>
  <si>
    <t>fdcgcgsasaw01p_2804_3286_A120</t>
  </si>
  <si>
    <t>fdcgcgsasaw01p_add_A120</t>
  </si>
  <si>
    <t>fdcgcgtcola64p74p_2804_A149</t>
  </si>
  <si>
    <t>fdcgcgtibla11p_2804_3286_A57</t>
  </si>
  <si>
    <t>fdcgcgtibla11p_ADD_2804_A57</t>
  </si>
  <si>
    <t>fdcgcgticad01p_2p_2804_A135</t>
  </si>
  <si>
    <t>rainbow_blade_2804_3286_A148</t>
  </si>
  <si>
    <t>tinbubm2700ffp1_2_2804_3286_A10</t>
  </si>
  <si>
    <t>72p</t>
  </si>
  <si>
    <t>73p</t>
  </si>
  <si>
    <t>fdcgcgtibla01p</t>
  </si>
  <si>
    <t>fdcgcgtibla02p</t>
  </si>
  <si>
    <t>fdcgcgtibla05p</t>
  </si>
  <si>
    <t>fdcgcgtibla06p</t>
  </si>
  <si>
    <t>fdcgcgtibla09p</t>
  </si>
  <si>
    <t>fdcgcgtibla10p</t>
  </si>
  <si>
    <t>fdcgcgtibla13p</t>
  </si>
  <si>
    <t>fdcgcgtibla14p</t>
  </si>
  <si>
    <t>fdcgcgtibla17p</t>
  </si>
  <si>
    <t>fdcgcgtibla18p</t>
  </si>
  <si>
    <t>91p</t>
  </si>
  <si>
    <t>75p</t>
  </si>
  <si>
    <t>fdcgcgmqmla19p</t>
  </si>
  <si>
    <t>fdcgcgmqmla20p</t>
  </si>
  <si>
    <t>fdcgcgtibla03p</t>
  </si>
  <si>
    <t>fdcgcgtibla04p</t>
  </si>
  <si>
    <t>fdcgcgtibla07p</t>
  </si>
  <si>
    <t>fdcgcgtibla08p</t>
  </si>
  <si>
    <t>fdcgcgtibla12p</t>
  </si>
  <si>
    <t>fdcgcgtibla15p</t>
  </si>
  <si>
    <t>fdcgcgtibla16p</t>
  </si>
  <si>
    <t>74p</t>
  </si>
  <si>
    <t>fdcgcgmanla31p</t>
  </si>
  <si>
    <t>fdcgcgecllw01p</t>
  </si>
  <si>
    <t>fdcgcgecllw03p</t>
  </si>
  <si>
    <t>fdcgcgecllw05p</t>
  </si>
  <si>
    <t>fdcgcgecllw06p</t>
  </si>
  <si>
    <t>fdcgcgecllw07p</t>
  </si>
  <si>
    <t>fdcgcgecllw08p</t>
  </si>
  <si>
    <t>fdcgcgtibla11p</t>
  </si>
  <si>
    <t>done</t>
  </si>
  <si>
    <t>Command</t>
  </si>
  <si>
    <t>Status</t>
  </si>
  <si>
    <t>0BEA</t>
  </si>
  <si>
    <t>1332</t>
  </si>
  <si>
    <t>R1:57</t>
  </si>
  <si>
    <t>RW</t>
  </si>
  <si>
    <t>A..1.</t>
  </si>
  <si>
    <t>WD</t>
  </si>
  <si>
    <t>Consistent</t>
  </si>
  <si>
    <t>0BEB</t>
  </si>
  <si>
    <t>1333</t>
  </si>
  <si>
    <t>0BEC</t>
  </si>
  <si>
    <t>1334</t>
  </si>
  <si>
    <t>0C11</t>
  </si>
  <si>
    <t>1359</t>
  </si>
  <si>
    <t>0C12</t>
  </si>
  <si>
    <t>135A</t>
  </si>
  <si>
    <t>0C13</t>
  </si>
  <si>
    <t>135B</t>
  </si>
  <si>
    <t>0C14</t>
  </si>
  <si>
    <t>135C</t>
  </si>
  <si>
    <t>0C15</t>
  </si>
  <si>
    <t>135D</t>
  </si>
  <si>
    <t>0C16</t>
  </si>
  <si>
    <t>135E</t>
  </si>
  <si>
    <t>0F57</t>
  </si>
  <si>
    <t>1A53</t>
  </si>
  <si>
    <t>R21:57</t>
  </si>
  <si>
    <t>0F58</t>
  </si>
  <si>
    <t>1A54</t>
  </si>
  <si>
    <t>0F59</t>
  </si>
  <si>
    <t>1A55</t>
  </si>
  <si>
    <t>0F5A</t>
  </si>
  <si>
    <t>1A56</t>
  </si>
  <si>
    <t>0F5B</t>
  </si>
  <si>
    <t>1A57</t>
  </si>
  <si>
    <t>0F5C</t>
  </si>
  <si>
    <t>1A58</t>
  </si>
  <si>
    <t>2p</t>
  </si>
  <si>
    <t>boot</t>
  </si>
  <si>
    <t>52p</t>
  </si>
  <si>
    <t>14p</t>
  </si>
  <si>
    <t>16p</t>
  </si>
  <si>
    <t>06p</t>
  </si>
  <si>
    <t>24p</t>
  </si>
  <si>
    <t>22p</t>
  </si>
  <si>
    <t>26p</t>
  </si>
  <si>
    <t>add</t>
  </si>
  <si>
    <t xml:space="preserve">-bash-3.2$ </t>
  </si>
  <si>
    <t>ADD</t>
  </si>
  <si>
    <t>All devices in the group 'fdcgcgtibla08p</t>
  </si>
  <si>
    <t>A41' are in 'Split' state.</t>
  </si>
  <si>
    <t>ad01p</t>
  </si>
  <si>
    <t xml:space="preserve">A80 -rdfg 80 verify -split </t>
  </si>
  <si>
    <t>This request will be logged in: /var/opt/pb/sanlogs/PROD/pb.ar91297@fdcsan-mgt1.root.07-10-12@01:34:22..MayrP</t>
  </si>
  <si>
    <t>All devices in the group 'fdcgcgcrisa01p</t>
  </si>
  <si>
    <t>A80' are in 'Split' state.</t>
  </si>
  <si>
    <t xml:space="preserve">A81 -rdfg 81 verify -split </t>
  </si>
  <si>
    <t>This request will be logged in: /var/opt/pb/sanlogs/PROD/pb.ar91297@fdcsan-mgt1.root.07-10-12@01:34:27.z1aWsP</t>
  </si>
  <si>
    <t>All devices in the group 'fdcgcgcrisa02p</t>
  </si>
  <si>
    <t>A81' are in 'Split' state.</t>
  </si>
  <si>
    <t xml:space="preserve">A82 -rdfg 82 verify -split </t>
  </si>
  <si>
    <t>This request will be logged in: /var/opt/pb/sanlogs/PROD/pb.ar91297@fdcsan-mgt1.root.07-10-12@01:34:32.j</t>
  </si>
  <si>
    <t>aauP</t>
  </si>
  <si>
    <t>All devices in the group 'fdcgcgdwhsa01p</t>
  </si>
  <si>
    <t>A82' are in 'Split' state.</t>
  </si>
  <si>
    <t xml:space="preserve">A83 -rdfg 83 verify -split </t>
  </si>
  <si>
    <t>This request will be logged in: /var/opt/pb/sanlogs/PROD/pb.ar91297@fdcsan-mgt1.root.07-10-12@01:34:36.1eayvP</t>
  </si>
  <si>
    <t>All devices in the group 'fdcgcgoscsa01p</t>
  </si>
  <si>
    <t>A83' are in 'Split' state.</t>
  </si>
  <si>
    <t xml:space="preserve">A84 -rdfg 84 verify -split </t>
  </si>
  <si>
    <t>This request will be logged in: /var/opt/pb/sanlogs/PROD/pb.ar91297@fdcsan-mgt1.root.07-10-12@01:34:41.Tna4wP</t>
  </si>
  <si>
    <t>All devices in the group 'fdcgcgnavsa01p</t>
  </si>
  <si>
    <t>A84' are in 'Split' state.</t>
  </si>
  <si>
    <t xml:space="preserve">A85 -rdfg 85 verify -split </t>
  </si>
  <si>
    <t>This request will be logged in: /var/opt/pb/sanlogs/PROD/pb.ar91297@fdcsan-mgt1.root.07-10-12@01:34:46.cwayyP</t>
  </si>
  <si>
    <t>All devices in the group 'fdcgcgdbcsd01p</t>
  </si>
  <si>
    <t>A85' are in 'Split' state.</t>
  </si>
  <si>
    <t xml:space="preserve">A86 -rdfg 86 verify -split </t>
  </si>
  <si>
    <t>This request will be logged in: /var/opt/pb/sanlogs/PROD/pb.ar91297@fdcsan-mgt1.root.07-10-12@01:34:51.0Ha4zP</t>
  </si>
  <si>
    <t>All devices in the group 'fdcgcgoscsa02p</t>
  </si>
  <si>
    <t>A86' are in 'Split' state.</t>
  </si>
  <si>
    <t xml:space="preserve">A87 -rdfg 87 verify -split </t>
  </si>
  <si>
    <t>This request will be logged in: /var/opt/pb/sanlogs/PROD/pb.ar91297@fdcsan-mgt1.root.07-10-12@01:34:55.5SaWHP</t>
  </si>
  <si>
    <t>All devices in the group 'fdcgcgpmgsa01p</t>
  </si>
  <si>
    <t>A87' are in 'Split' state.</t>
  </si>
  <si>
    <t xml:space="preserve">A88 -rdfg 88 verify -split </t>
  </si>
  <si>
    <t>This request will be logged in: /var/opt/pb/sanlogs/PROD/pb.ar91297@fdcsan-mgt1.root.07-10-12@01:35:00.M3aOLP</t>
  </si>
  <si>
    <t>All devices in the group 'fdcgcgcmssa01p</t>
  </si>
  <si>
    <t>A88' are in 'Split' state.</t>
  </si>
  <si>
    <t xml:space="preserve">A89 -rdfg 89 verify -split </t>
  </si>
  <si>
    <t>This request will be logged in: /var/opt/pb/sanlogs/PROD/pb.ar91297@fdcsan-mgt1.root.07-10-12@01:35:06.VnaiNP</t>
  </si>
  <si>
    <t>None of the devices in the group 'fdcgcgpmgsa02p</t>
  </si>
  <si>
    <t>A89' are in 'Split' state.</t>
  </si>
  <si>
    <t xml:space="preserve">A102 -rdfg 102 verify -split </t>
  </si>
  <si>
    <t>This request will be logged in: /var/opt/pb/sanlogs/PROD/pb.ar91297@fdcsan-mgt1.root.07-10-12@01:35:12.nSaWPP</t>
  </si>
  <si>
    <t>All devices in the group 'fdcgcgacsaa02p</t>
  </si>
  <si>
    <t>A102' are in 'Split' state.</t>
  </si>
  <si>
    <t xml:space="preserve">A103 -rdfg 103 verify -split </t>
  </si>
  <si>
    <t>This request will be logged in: /var/opt/pb/sanlogs/PROD/pb.ar91297@fdcsan-mgt1.root.07-10-12@01:35:18.pja4RP</t>
  </si>
  <si>
    <t>All devices in the group 'fdcgcgacsaw01p</t>
  </si>
  <si>
    <t>A103' are in 'Split' state.</t>
  </si>
  <si>
    <t xml:space="preserve">A104 -rdfg 104 verify -split </t>
  </si>
  <si>
    <t>This request will be logged in: /var/opt/pb/sanlogs/PROD/pb.ar91297@fdcsan-mgt1.root.07-10-12@01:35:22.stayTP</t>
  </si>
  <si>
    <t>All devices in the group 'fdcgcgacsaw02p</t>
  </si>
  <si>
    <t>A104' are in 'Split' state.</t>
  </si>
  <si>
    <t xml:space="preserve">105 -rdfg 105 verify -split </t>
  </si>
  <si>
    <t>This request will be logged in: /var/opt/pb/sanlogs/PROD/pb.ar91297@fdcsan-mgt1.root.07-10-12@01:35:27.xDaWUP</t>
  </si>
  <si>
    <t>All devices in the group 'fdcgcgdbcad01</t>
  </si>
  <si>
    <t>105' are in 'Split' state.</t>
  </si>
  <si>
    <t xml:space="preserve">A106 -rdfg 106 verify -split </t>
  </si>
  <si>
    <t>This request will be logged in: /var/opt/pb/sanlogs/PROD/pb.ar91297@fdcsan-mgt1.root.07-10-12@01:35:32.sOaaWP</t>
  </si>
  <si>
    <t>All devices in the group 'fdcgcgblzaa01p</t>
  </si>
  <si>
    <t>A106' are in 'Split' state.</t>
  </si>
  <si>
    <t xml:space="preserve">107 -rdfg 107 verify -split </t>
  </si>
  <si>
    <t>This request will be logged in: /var/opt/pb/sanlogs/PROD/pb.ar91297@fdcsan-mgt1.root.07-10-12@01:35:36.DUayXP</t>
  </si>
  <si>
    <t>All devices in the group 'fdcgcgad001c01</t>
  </si>
  <si>
    <t>107' are in 'Split' state.</t>
  </si>
  <si>
    <t xml:space="preserve">A108 -rdfg 108 verify -split </t>
  </si>
  <si>
    <t>This request will be logged in: /var/opt/pb/sanlogs/PROD/pb.ar91297@fdcsan-mgt1.root.07-10-12@01:35:41.a7aiZP</t>
  </si>
  <si>
    <t>All devices in the group 'fdcgcgestaa01p</t>
  </si>
  <si>
    <t>A108' are in 'Split' state.</t>
  </si>
  <si>
    <t xml:space="preserve">A109 -rdfg 109 verify -split </t>
  </si>
  <si>
    <t>This request will be logged in: /var/opt/pb/sanlogs/PROD/pb.ar91297@fdcsan-mgt1.root.07-10-12@01:35:46.ofay2P</t>
  </si>
  <si>
    <t>All devices in the group 'fdcgcgestaa02p</t>
  </si>
  <si>
    <t>A109' are in 'Split' state.</t>
  </si>
  <si>
    <t xml:space="preserve">A110 -rdfg 110 verify -split </t>
  </si>
  <si>
    <t>This request will be logged in: /var/opt/pb/sanlogs/PROD/pb.ar91297@fdcsan-mgt1.root.07-10-12@01:35:51.Rtai4P</t>
  </si>
  <si>
    <t>None of the devices in the group 'fdcgcgoscaa01p</t>
  </si>
  <si>
    <t>A110' are in 'Split' state.</t>
  </si>
  <si>
    <t xml:space="preserve">A111 -rdfg 111 verify -split </t>
  </si>
  <si>
    <t>This request will be logged in: /var/opt/pb/sanlogs/PROD/pb.ar91297@fdcsan-mgt1.root.07-10-12@01:35:56.cCaO6P</t>
  </si>
  <si>
    <t>All devices in the group 'fdcgcgjfpaa51p</t>
  </si>
  <si>
    <t>A111' are in 'Split' state.</t>
  </si>
  <si>
    <t xml:space="preserve">A112 -rdfg 112 verify -split </t>
  </si>
  <si>
    <t>This request will be logged in: /var/opt/pb/sanlogs/PROD/pb.ar91297@fdcsan-mgt1.root.07-10-12@01:36:01.LNay8P</t>
  </si>
  <si>
    <t>All devices in the group 'fdcgcgjfpaa52p</t>
  </si>
  <si>
    <t>A112' are in 'Split' state.</t>
  </si>
  <si>
    <t xml:space="preserve">A113 -rdfg 113 verify -split </t>
  </si>
  <si>
    <t>This request will be logged in: /var/opt/pb/sanlogs/PROD/pb.ar91297@fdcsan-mgt1.root.07-10-12@01:36:05.fYaq.P</t>
  </si>
  <si>
    <t>None of the devices in the group 'fdcgcgjfpdbc51p</t>
  </si>
  <si>
    <t>A113' are in 'Split' state.</t>
  </si>
  <si>
    <t xml:space="preserve">A114 -rdfg 114 verify -split </t>
  </si>
  <si>
    <t>This request will be logged in: /var/opt/pb/sanlogs/PROD/pb.ar91297@fdcsan-mgt1.root.07-10-12@01:36:10.l</t>
  </si>
  <si>
    <t>a4</t>
  </si>
  <si>
    <t>P</t>
  </si>
  <si>
    <t>All devices in the group 'fdcgcgfimaa01p</t>
  </si>
  <si>
    <t>A114' are in 'Split' state.</t>
  </si>
  <si>
    <t xml:space="preserve">A115 -rdfg 115 verify -split </t>
  </si>
  <si>
    <t>This request will be logged in: /var/opt/pb/sanlogs/PROD/pb.ar91297@fdcsan-mgt1.root.07-10-12@01:36:15.YlaybQ</t>
  </si>
  <si>
    <t>All devices in the group 'fdcgcgcpldbc01p</t>
  </si>
  <si>
    <t>A115' are in 'Split' state.</t>
  </si>
  <si>
    <t xml:space="preserve">A116 -rdfg 116 verify -split </t>
  </si>
  <si>
    <t>This request will be logged in: /var/opt/pb/sanlogs/PROD/pb.ar91297@fdcsan-mgt1.root.07-10-12@01:36:20.1va4dQ</t>
  </si>
  <si>
    <t>None of the devices in the group 'fdcgcgoscaa02p</t>
  </si>
  <si>
    <t>A116' are in 'Split' state.</t>
  </si>
  <si>
    <t xml:space="preserve">A117 -rdfg 117 verify -split </t>
  </si>
  <si>
    <t>This request will be logged in: /var/opt/pb/sanlogs/PROD/pb.ar91297@fdcsan-mgt1.root.07-10-12@01:36:25.GHaqgQ</t>
  </si>
  <si>
    <t>All devices in the group 'fdcgcgamlaa01p</t>
  </si>
  <si>
    <t>A117' are in 'Split' state.</t>
  </si>
  <si>
    <t xml:space="preserve">A126 -rdfg 126 verify -split </t>
  </si>
  <si>
    <t>This request will be logged in: /var/opt/pb/sanlogs/PROD/pb.ar91297@fdcsan-mgt1.root.07-10-12@01:36:30.lXa4hQ</t>
  </si>
  <si>
    <t>All devices in the group 'fdcgcgkanaa01p</t>
  </si>
  <si>
    <t>A126' are in 'Split' state.</t>
  </si>
  <si>
    <t>This request will be logged in: /var/opt/pb/sanlogs/PROD/pb.ar91297@fdcsan-mgt1.root.07-10-12@01:36:35.T5aanQ</t>
  </si>
  <si>
    <t xml:space="preserve">A127 -rdfg 127 verify -split </t>
  </si>
  <si>
    <t>This request will be logged in: /var/opt/pb/sanlogs/PROD/pb.ar91297@fdcsan-mgt1.root.07-10-12@01:36:39.cbaapQ</t>
  </si>
  <si>
    <t>All devices in the group 'fdcgcgkanaw04p</t>
  </si>
  <si>
    <t>A127' are in 'Split' state.</t>
  </si>
  <si>
    <t>This request will be logged in: /var/opt/pb/sanlogs/PROD/pb.ar91297@fdcsan-mgt1.root.07-10-12@01:36:44.djaGqQ</t>
  </si>
  <si>
    <t xml:space="preserve">A128 -rdfg 128 verify -split </t>
  </si>
  <si>
    <t>This request will be logged in: /var/opt/pb/sanlogs/PROD/pb.ar91297@fdcsan-mgt1.root.07-10-12@01:36:48.MraatQ</t>
  </si>
  <si>
    <t>All devices in the group 'fdcgcgkanaw03p</t>
  </si>
  <si>
    <t>A128' are in 'Split' state.</t>
  </si>
  <si>
    <t>This request will be logged in: /var/opt/pb/sanlogs/PROD/pb.ar91297@fdcsan-mgt1.root.07-10-12@01:36:53.ZDaGuQ</t>
  </si>
  <si>
    <t xml:space="preserve">A129 -rdfg 129 verify -split </t>
  </si>
  <si>
    <t>This request will be logged in: /var/opt/pb/sanlogs/PROD/pb.ar91297@fdcsan-mgt1.root.07-10-12@01:36:58.PNaWDQ</t>
  </si>
  <si>
    <t>All devices in the group 'fdcgcgracad13p</t>
  </si>
  <si>
    <t>A129' are in 'Split' state.</t>
  </si>
  <si>
    <t>This request will be logged in: /var/opt/pb/sanlogs/PROD/pb.ar91297@fdcsan-mgt1.root.07-10-12@01:37:03.cXaqFQ</t>
  </si>
  <si>
    <t xml:space="preserve">A130 -rdfg 130 verify -split </t>
  </si>
  <si>
    <t>This request will be logged in: /var/opt/pb/sanlogs/PROD/pb.ar91297@fdcsan-mgt1.root.07-10-12@01:37:07.12aWGQ</t>
  </si>
  <si>
    <t>All devices in the group 'fdcgcgracad15p</t>
  </si>
  <si>
    <t>A130' are in 'Split' state.</t>
  </si>
  <si>
    <t>This request will be logged in: /var/opt/pb/sanlogs/PROD/pb.ar91297@fdcsan-mgt1.root.07-10-12@01:37:12.H7aGIQ</t>
  </si>
  <si>
    <t xml:space="preserve">A131 -rdfg 131 verify -split </t>
  </si>
  <si>
    <t>This request will be logged in: /var/opt/pb/sanlogs/PROD/pb.ar91297@fdcsan-mgt1.root.07-10-12@01:37:16.zbaaKQ</t>
  </si>
  <si>
    <t>All devices in the group 'fdcgcgracad05p</t>
  </si>
  <si>
    <t>A131' are in 'Split' state.</t>
  </si>
  <si>
    <t>This request will be logged in: /var/opt/pb/sanlogs/PROD/pb.ar91297@fdcsan-mgt1.root.07-10-12@01:37:21.</t>
  </si>
  <si>
    <t>haWMQ</t>
  </si>
  <si>
    <t xml:space="preserve">A132 -rdfg 132 verify -split </t>
  </si>
  <si>
    <t>This request will be logged in: /var/opt/pb/sanlogs/PROD/pb.ar91297@fdcsan-mgt1.root.07-10-12@01:37:25.QoaiPQ</t>
  </si>
  <si>
    <t>All devices in the group 'fdcgcgracad23p</t>
  </si>
  <si>
    <t>A132' are in 'Split' state.</t>
  </si>
  <si>
    <t>This request will be logged in: /var/opt/pb/sanlogs/PROD/pb.ar91297@fdcsan-mgt1.root.07-10-12@01:37:30.</t>
  </si>
  <si>
    <t>vaORQ</t>
  </si>
  <si>
    <t xml:space="preserve">A133 -rdfg 133 verify -split </t>
  </si>
  <si>
    <t>This request will be logged in: /var/opt/pb/sanlogs/PROD/pb.ar91297@fdcsan-mgt1.root.07-10-12@01:37:34.5Ca4SQ</t>
  </si>
  <si>
    <t>All devices in the group 'fdcgcgracad21p</t>
  </si>
  <si>
    <t>A133' are in 'Split' state.</t>
  </si>
  <si>
    <t>This request will be logged in: /var/opt/pb/sanlogs/PROD/pb.ar91297@fdcsan-mgt1.root.07-10-12@01:37:39.WKaqUQ</t>
  </si>
  <si>
    <t xml:space="preserve">A134 -rdfg 134 verify -split </t>
  </si>
  <si>
    <t>This request will be logged in: /var/opt/pb/sanlogs/PROD/pb.ar91297@fdcsan-mgt1.root.07-10-12@01:37:43.LQaWWQ</t>
  </si>
  <si>
    <t>All devices in the group 'fdcgcgracad25p</t>
  </si>
  <si>
    <t>A134' are in 'Split' state.</t>
  </si>
  <si>
    <t>This request will be logged in: /var/opt/pb/sanlogs/PROD/pb.ar91297@fdcsan-mgt1.root.07-10-12@01:37:48.G0aWYQ</t>
  </si>
  <si>
    <t xml:space="preserve">A43 -rdfg 43 verify -split </t>
  </si>
  <si>
    <t>This request will be logged in: /var/opt/pb/sanlogs/PROD/pb.ar91297@fdcsan-mgt1.root.07-10-12@01:37:53.h8aq0Q</t>
  </si>
  <si>
    <t>All devices in the group 'fdcgcgtibla62</t>
  </si>
  <si>
    <t>A43' are in 'Split' state.</t>
  </si>
  <si>
    <t xml:space="preserve">A44 -rdfg 44 verify -split </t>
  </si>
  <si>
    <t>This request will be logged in: /var/opt/pb/sanlogs/PROD/pb.ar91297@fdcsan-mgt1.root.07-10-12@01:37:57.lcaW2Q</t>
  </si>
  <si>
    <t>All devices in the group 'fdcgcgtibla63</t>
  </si>
  <si>
    <t>A44' are in 'Split' state.</t>
  </si>
  <si>
    <t xml:space="preserve">A30 -rdfg 30 verify -split </t>
  </si>
  <si>
    <t>This request will be logged in: /var/opt/pb/sanlogs/PROD/pb.ar91297@fdcsan-mgt1.root.07-10-12@01:38:02.ViaG4Q</t>
  </si>
  <si>
    <t>All devices in the group 'fdcgcgtibla01p</t>
  </si>
  <si>
    <t>A30' are in 'Split' state.</t>
  </si>
  <si>
    <t xml:space="preserve">A33 -rdfg 33 verify -split </t>
  </si>
  <si>
    <t>This request will be logged in: /var/opt/pb/sanlogs/PROD/pb.ar91297@fdcsan-mgt1.root.07-10-12@01:38:06.Epaa7Q</t>
  </si>
  <si>
    <t>All devices in the group 'fdcgcgtibla02p</t>
  </si>
  <si>
    <t>A33' are in 'Split' state.</t>
  </si>
  <si>
    <t xml:space="preserve">A31 -rdfg 31 verify -split </t>
  </si>
  <si>
    <t>This request will be logged in: /var/opt/pb/sanlogs/PROD/pb.ar91297@fdcsan-mgt1.root.07-10-12@01:38:11.bwaG8Q</t>
  </si>
  <si>
    <t>All devices in the group 'fdcgcgtibla05p</t>
  </si>
  <si>
    <t>A31' are in 'Split' state.</t>
  </si>
  <si>
    <t xml:space="preserve">A34 -rdfg 34 verify -split </t>
  </si>
  <si>
    <t>This request will be logged in: /var/opt/pb/sanlogs/PROD/pb.ar91297@fdcsan-mgt1.root.07-10-12@01:38:15.lDa49Q</t>
  </si>
  <si>
    <t>All devices in the group 'fdcgcgtibla06p</t>
  </si>
  <si>
    <t>A34' are in 'Split' state.</t>
  </si>
  <si>
    <t xml:space="preserve">A32 -rdfg 32 verify -split </t>
  </si>
  <si>
    <t>This request will be logged in: /var/opt/pb/sanlogs/PROD/pb.ar91297@fdcsan-mgt1.root.07-10-12@01:38:20.oLay</t>
  </si>
  <si>
    <t>Q</t>
  </si>
  <si>
    <t>All devices in the group 'fdcgcgtibla09p</t>
  </si>
  <si>
    <t>A32' are in 'Split' state.</t>
  </si>
  <si>
    <t xml:space="preserve">A35 -rdfg 35 verify -split </t>
  </si>
  <si>
    <t>This request will be logged in: /var/opt/pb/sanlogs/PROD/pb.ar91297@fdcsan-mgt1.root.07-10-12@01:38:24.BSa4aR</t>
  </si>
  <si>
    <t>All devices in the group 'fdcgcgtibla10p</t>
  </si>
  <si>
    <t>A35' are in 'Split' state.</t>
  </si>
  <si>
    <t xml:space="preserve">A59 -rdfg 59 verify -split </t>
  </si>
  <si>
    <t>This request will be logged in: /var/opt/pb/sanlogs/PROD/pb.ar91297@fdcsan-mgt1.root.07-10-12@01:38:29.gXaycR</t>
  </si>
  <si>
    <t>All devices in the group 'fdcgcgtibla13p</t>
  </si>
  <si>
    <t>A59' are in 'Split' state.</t>
  </si>
  <si>
    <t xml:space="preserve">A60 -rdfg 60 verify -split </t>
  </si>
  <si>
    <t>This request will be logged in: /var/opt/pb/sanlogs/PROD/pb.ar91297@fdcsan-mgt1.root.07-10-12@01:38:33.22aWdR</t>
  </si>
  <si>
    <t>All devices in the group 'fdcgcgtibla14p</t>
  </si>
  <si>
    <t>A60' are in 'Split' state.</t>
  </si>
  <si>
    <t xml:space="preserve">A63 -rdfg 63 verify -split </t>
  </si>
  <si>
    <t>This request will be logged in: /var/opt/pb/sanlogs/PROD/pb.ar91297@fdcsan-mgt1.root.07-10-12@01:38:38.w9aifR</t>
  </si>
  <si>
    <t>All devices in the group 'fdcgcgtibla17p</t>
  </si>
  <si>
    <t>A63' are in 'Split' state.</t>
  </si>
  <si>
    <t xml:space="preserve">A64 -rdfg 64 verify -split </t>
  </si>
  <si>
    <t>This request will be logged in: /var/opt/pb/sanlogs/PROD/pb.ar91297@fdcsan-mgt1.root.07-10-12@01:38:42.XeaOhR</t>
  </si>
  <si>
    <t>All devices in the group 'fdcgcgtibla18p</t>
  </si>
  <si>
    <t>A64' are in 'Split' state.</t>
  </si>
  <si>
    <t xml:space="preserve">A46 -rdfg 46 verify -split </t>
  </si>
  <si>
    <t>This request will be logged in: /var/opt/pb/sanlogs/PROD/pb.ar91297@fdcsan-mgt1.root.07-10-12@01:38:47.rmaWjR</t>
  </si>
  <si>
    <t>All devices in the group 'fdcgcgtibla81</t>
  </si>
  <si>
    <t>A46' are in 'Split' state.</t>
  </si>
  <si>
    <t xml:space="preserve">A45 -rdfg 45 verify -split </t>
  </si>
  <si>
    <t>This request will be logged in: /var/opt/pb/sanlogs/PROD/pb.ar91297@fdcsan-mgt1.root.07-10-12@01:38:51.EsaGlR</t>
  </si>
  <si>
    <t>All devices in the group 'fdcgcgmqmla65</t>
  </si>
  <si>
    <t>A45' are in 'Split' state.</t>
  </si>
  <si>
    <t xml:space="preserve">A36 -rdfg 36 verify -split </t>
  </si>
  <si>
    <t>This request will be logged in: /var/opt/pb/sanlogs/PROD/pb.ar91297@fdcsan-mgt1.root.07-10-12@01:38:56.pyaitR</t>
  </si>
  <si>
    <t>All devices in the group 'fdcgcgmqmla19p</t>
  </si>
  <si>
    <t>A36' are in 'Split' state.</t>
  </si>
  <si>
    <t xml:space="preserve">A39 -rdfg 39 verify -split </t>
  </si>
  <si>
    <t>This request will be logged in: /var/opt/pb/sanlogs/PROD/pb.ar91297@fdcsan-mgt1.root.07-10-12@01:39:01.KLaqwR</t>
  </si>
  <si>
    <t>All devices in the group 'fdcgcgmqmla20p</t>
  </si>
  <si>
    <t>A39' are in 'Split' state.</t>
  </si>
  <si>
    <t xml:space="preserve">A37 -rdfg 37 verify -split </t>
  </si>
  <si>
    <t>This request will be logged in: /var/opt/pb/sanlogs/PROD/pb.ar91297@fdcsan-mgt1.root.07-10-12@01:39:05.1TaWxR</t>
  </si>
  <si>
    <t>All devices in the group 'fdcgcgtibla03p</t>
  </si>
  <si>
    <t>A37' are in 'Split' state.</t>
  </si>
  <si>
    <t xml:space="preserve">A40 -rdfg 40 verify -split </t>
  </si>
  <si>
    <t>This request will be logged in: /var/opt/pb/sanlogs/PROD/pb.ar91297@fdcsan-mgt1.root.07-10-12@01:39:10.0ZayzR</t>
  </si>
  <si>
    <t>All devices in the group 'fdcgcgtibla04p</t>
  </si>
  <si>
    <t>A40' are in 'Split' state.</t>
  </si>
  <si>
    <t xml:space="preserve">A38 -rdfg 38 verify -split </t>
  </si>
  <si>
    <t>This request will be logged in: /var/opt/pb/sanlogs/PROD/pb.ar91297@fdcsan-mgt1.root.07-10-12@01:39:14.Q8a4AR</t>
  </si>
  <si>
    <t>All devices in the group 'fdcgcgtibla07p</t>
  </si>
  <si>
    <t>A38' are in 'Split' state.</t>
  </si>
  <si>
    <t xml:space="preserve">A41 -rdfg 41 verify -split </t>
  </si>
  <si>
    <t>This request will be logged in: /var/opt/pb/sanlogs/PROD/pb.ar91297@fdcsan-mgt1.root.07-10-12@01:39:19.hfayCR</t>
  </si>
  <si>
    <t xml:space="preserve">A58 -rdfg 58 verify -split </t>
  </si>
  <si>
    <t>This request will be logged in: /var/opt/pb/sanlogs/PROD/pb.ar91297@fdcsan-mgt1.root.07-10-12@01:39:24.Yja4DR</t>
  </si>
  <si>
    <t>All devices in the group 'fdcgcgtibla12p</t>
  </si>
  <si>
    <t>A58' are in 'Split' state.</t>
  </si>
  <si>
    <t xml:space="preserve">A61 -rdfg 61 verify -split </t>
  </si>
  <si>
    <t>This request will be logged in: /var/opt/pb/sanlogs/PROD/pb.ar91297@fdcsan-mgt1.root.07-10-12@01:39:28.ktaOFR</t>
  </si>
  <si>
    <t>All devices in the group 'fdcgcgtibla15p</t>
  </si>
  <si>
    <t>A61' are in 'Split' state.</t>
  </si>
  <si>
    <t xml:space="preserve">A62 -rdfg 62 verify -split </t>
  </si>
  <si>
    <t>This request will be logged in: /var/opt/pb/sanlogs/PROD/pb.ar91297@fdcsan-mgt1.root.07-10-12@01:39:33.JAaaHR</t>
  </si>
  <si>
    <t>All devices in the group 'fdcgcgtibla16p</t>
  </si>
  <si>
    <t>A62' are in 'Split' state.</t>
  </si>
  <si>
    <t xml:space="preserve">A47 -rdfg 47 verify -split </t>
  </si>
  <si>
    <t>This request will be logged in: /var/opt/pb/sanlogs/PROD/pb.ar91297@fdcsan-mgt1.root.07-10-12@01:39:37.CGayIR</t>
  </si>
  <si>
    <t>All devices in the group 'fdcgcgeclla64</t>
  </si>
  <si>
    <t>A47' are in 'Split' state.</t>
  </si>
  <si>
    <t>This request will be logged in: /var/opt/pb/sanlogs/PROD/pb.ar91297@fdcsan-mgt1.root.07-10-12@01:39:42.gMa4JR</t>
  </si>
  <si>
    <t>This request will be logged in: /var/opt/pb/sanlogs/PROD/pb.ar91297@fdcsan-mgt1.root.07-10-12@01:39:46.nTayLR</t>
  </si>
  <si>
    <t xml:space="preserve">A48 -rdfg 48 verify -split </t>
  </si>
  <si>
    <t>This request will be logged in: /var/opt/pb/sanlogs/PROD/pb.ar91297@fdcsan-mgt1.root.07-10-12@01:39:51.E2aaNR</t>
  </si>
  <si>
    <t>All devices in the group 'fdcgcgmanla31p</t>
  </si>
  <si>
    <t>A48' are in 'Split' state.</t>
  </si>
  <si>
    <t>This request will be logged in: /var/opt/pb/sanlogs/PROD/pb.ar91297@fdcsan-mgt1.root.07-10-12@01:39:56..9ayPR</t>
  </si>
  <si>
    <t>This request will be logged in: /var/opt/pb/sanlogs/PROD/pb.ar91297@fdcsan-mgt1.root.07-10-12@01:40:00.IeaiRR</t>
  </si>
  <si>
    <t xml:space="preserve">A49 -rdfg 49 verify -split </t>
  </si>
  <si>
    <t>This request will be logged in: /var/opt/pb/sanlogs/PROD/pb.ar91297@fdcsan-mgt1.root.07-10-12@01:40:05.qraWSR</t>
  </si>
  <si>
    <t>All devices in the group 'fdcgcgecllw01p</t>
  </si>
  <si>
    <t>A49' are in 'Split' state.</t>
  </si>
  <si>
    <t>This request will be logged in: /var/opt/pb/sanlogs/PROD/pb.ar91297@fdcsan-mgt1.root.07-10-12@01:40:10.kCaqUR</t>
  </si>
  <si>
    <t>This request will be logged in: /var/opt/pb/sanlogs/PROD/pb.ar91297@fdcsan-mgt1.root.07-10-12@01:40:15.lVaWVR</t>
  </si>
  <si>
    <t xml:space="preserve">A50 -rdfg 50 verify -split </t>
  </si>
  <si>
    <t>This request will be logged in: /var/opt/pb/sanlogs/PROD/pb.ar91297@fdcsan-mgt1.root.07-10-12@01:40:20..3aqXR</t>
  </si>
  <si>
    <t>All devices in the group 'fdcgcgecllw03p</t>
  </si>
  <si>
    <t>A50' are in 'Split' state.</t>
  </si>
  <si>
    <t>This request will be logged in: /var/opt/pb/sanlogs/PROD/pb.ar91297@fdcsan-mgt1.root.07-10-12@01:40:24.uaaWYR</t>
  </si>
  <si>
    <t xml:space="preserve">A51 -rdfg 51 verify -split </t>
  </si>
  <si>
    <t>This request will be logged in: /var/opt/pb/sanlogs/PROD/pb.ar91297@fdcsan-mgt1.root.07-10-12@01:40:29.efaa0R</t>
  </si>
  <si>
    <t>All devices in the group 'fdcgcgecllw05p</t>
  </si>
  <si>
    <t>A51' are in 'Split' state.</t>
  </si>
  <si>
    <t>This request will be logged in: /var/opt/pb/sanlogs/PROD/pb.ar91297@fdcsan-mgt1.root.07-10-12@01:40:33.vkaq1R</t>
  </si>
  <si>
    <t>This request will be logged in: /var/opt/pb/sanlogs/PROD/pb.ar91297@fdcsan-mgt1.root.07-10-12@01:40:38.FoaO2R</t>
  </si>
  <si>
    <t xml:space="preserve">A53 -rdfg 53 verify -split </t>
  </si>
  <si>
    <t>This request will be logged in: /var/opt/pb/sanlogs/PROD/pb.ar91297@fdcsan-mgt1.root.07-10-12@01:40:42.8uai4R</t>
  </si>
  <si>
    <t>All devices in the group 'fdcgcgecllw06p</t>
  </si>
  <si>
    <t>A53' are in 'Split' state.</t>
  </si>
  <si>
    <t>This request will be logged in: /var/opt/pb/sanlogs/PROD/pb.ar91297@fdcsan-mgt1.root.07-10-12@01:40:47.iBa45R</t>
  </si>
  <si>
    <t>This request will be logged in: /var/opt/pb/sanlogs/PROD/pb.ar91297@fdcsan-mgt1.root.07-10-12@01:40:51.6Hay8R</t>
  </si>
  <si>
    <t xml:space="preserve">A52 -rdfg 52 verify -split </t>
  </si>
  <si>
    <t>This request will be logged in: /var/opt/pb/sanlogs/PROD/pb.ar91297@fdcsan-mgt1.root.07-10-12@01:40:56.TPaydS</t>
  </si>
  <si>
    <t>All devices in the group 'fdcgcgecllw07p</t>
  </si>
  <si>
    <t>A52' are in 'Split' state.</t>
  </si>
  <si>
    <t>This request will be logged in: /var/opt/pb/sanlogs/PROD/pb.ar91297@fdcsan-mgt1.root.07-10-12@01:41:00.fXaaiS</t>
  </si>
  <si>
    <t>This request will be logged in: /var/opt/pb/sanlogs/PROD/pb.ar91297@fdcsan-mgt1.root.07-10-12@01:41:05.I5aWjS</t>
  </si>
  <si>
    <t xml:space="preserve">A54 -rdfg 54 verify -split </t>
  </si>
  <si>
    <t>This request will be logged in: /var/opt/pb/sanlogs/PROD/pb.ar91297@fdcsan-mgt1.root.07-10-12@01:41:09.u</t>
  </si>
  <si>
    <t>aqlS</t>
  </si>
  <si>
    <t>All devices in the group 'fdcgcgecllw08p</t>
  </si>
  <si>
    <t>A54' are in 'Split' state.</t>
  </si>
  <si>
    <t>This request will be logged in: /var/opt/pb/sanlogs/PROD/pb.ar91297@fdcsan-mgt1.root.07-10-12@01:41:14.afaWmS</t>
  </si>
  <si>
    <t>This request will be logged in: /var/opt/pb/sanlogs/PROD/pb.ar91297@fdcsan-mgt1.root.07-10-12@01:41:18.0maqoS</t>
  </si>
  <si>
    <t xml:space="preserve">A57 -rdfg 57 verify -split </t>
  </si>
  <si>
    <t>This request will be logged in: /var/opt/pb/sanlogs/PROD/pb.ar91297@fdcsan-mgt1.root.07-10-12@01:41:23.juaWqS</t>
  </si>
  <si>
    <t>None of the devices in the group 'fdcgcgtibla11p</t>
  </si>
  <si>
    <t>A57' are in 'Split' state.</t>
  </si>
  <si>
    <t>This request will be logged in: /var/opt/pb/sanlogs/PROD/pb.ar91297@fdcsan-mgt1.root.07-10-12@01:41:27.0yaWvS</t>
  </si>
  <si>
    <t>pbrun symrdf -g fdcgcgpmgsa02p_2804_3286_A89 -rdfg 89 query</t>
  </si>
  <si>
    <t>LINUX</t>
  </si>
  <si>
    <t>fdcgcgtibla61p</t>
  </si>
  <si>
    <t>rdcgcgtibla61u</t>
  </si>
  <si>
    <t>fdcgcgtibla71p</t>
  </si>
  <si>
    <t>rdcgcgtibla71u</t>
  </si>
  <si>
    <t>fdcgcgtibla62p</t>
  </si>
  <si>
    <t>rdcgcgtibla62u</t>
  </si>
  <si>
    <t>fdcgcgtibla72p</t>
  </si>
  <si>
    <t>rdcgcgtibla72u</t>
  </si>
  <si>
    <t>fdcgcgtibla63p</t>
  </si>
  <si>
    <t>rdcgcgtibla63u</t>
  </si>
  <si>
    <t>fdcgcgtibla73p</t>
  </si>
  <si>
    <t>rdcgcgtibla73u</t>
  </si>
  <si>
    <t>rdcgcgtibla01u</t>
  </si>
  <si>
    <t>rdcgcgtibla02u</t>
  </si>
  <si>
    <t>rdcgcgtibla05u</t>
  </si>
  <si>
    <t>rdcgcgtibla06u</t>
  </si>
  <si>
    <t>rdcgcgtibla09u</t>
  </si>
  <si>
    <t>rdcgcgtibla10u</t>
  </si>
  <si>
    <t>rdcgcgtibla13u</t>
  </si>
  <si>
    <t>rdcgcgtibla14u</t>
  </si>
  <si>
    <t>rdcgcgtibla17u</t>
  </si>
  <si>
    <t>rdcgcgtibla18u</t>
  </si>
  <si>
    <t>fdcgcgtibla81p</t>
  </si>
  <si>
    <t>rdcgcgtibla81u</t>
  </si>
  <si>
    <t>fdcgcgtibla91p</t>
  </si>
  <si>
    <t>rdcgcgtibla91u</t>
  </si>
  <si>
    <t>fdcgcgmqmla65p</t>
  </si>
  <si>
    <t>rdcgcgmqmla65u</t>
  </si>
  <si>
    <t>fdcgcgmqmla75p</t>
  </si>
  <si>
    <t>rdcgcgmqmla75u</t>
  </si>
  <si>
    <t>rdcgcgmqmla19u</t>
  </si>
  <si>
    <t>rdcgcgmqmla20u</t>
  </si>
  <si>
    <t>rdcgcgtibla03u</t>
  </si>
  <si>
    <t>rdcgcgtibla04u</t>
  </si>
  <si>
    <t>rdcgcgtibla07u</t>
  </si>
  <si>
    <t>rdcgcgtibla08u</t>
  </si>
  <si>
    <t>rdcgcgtibla12u</t>
  </si>
  <si>
    <t>rdcgcgtibla15u</t>
  </si>
  <si>
    <t>rdcgcgtibla16u</t>
  </si>
  <si>
    <t>fdcgcgeclla64p</t>
  </si>
  <si>
    <t>rdcgcgeclla64u</t>
  </si>
  <si>
    <t>fdcgcgeclla74p</t>
  </si>
  <si>
    <t>rdcgcgeclla74u</t>
  </si>
  <si>
    <t>rdcgcgmanla31u</t>
  </si>
  <si>
    <t>rdcgcgecllw01u</t>
  </si>
  <si>
    <t>rdcgcgecllw03u</t>
  </si>
  <si>
    <t>rdcgcgecllw05u</t>
  </si>
  <si>
    <t>rdcgcgecllw06u</t>
  </si>
  <si>
    <t>rdcgcgecllw07u</t>
  </si>
  <si>
    <t>rdcgcgecllw08u</t>
  </si>
  <si>
    <t>rdcgcgtibla11u</t>
  </si>
  <si>
    <t>fdcgcgamlad01p</t>
  </si>
  <si>
    <t>pbrun symrdf -g fdcgcgmanla31p_2804_3286_A48 -rdfg 48 verify -split</t>
  </si>
  <si>
    <t>pbrun symrdf -g fdcgcgmanla31p_add_2804_A48 -rdfg 48 verify -split</t>
  </si>
  <si>
    <t>pbrun symrdf -g fdcgcgmanla31p_boot_2804_A48 -rdfg 48 verify -split</t>
  </si>
  <si>
    <t>pbrun symrdf -g fdcgcgecllw01p_2804_3286_A49 -rdfg 49 verify -split</t>
  </si>
  <si>
    <t>pbrun symrdf -g fdcgcgecllw01p_add_2804_A49 -rdfg 49 verify -split</t>
  </si>
  <si>
    <t>pbrun symrdf -g fdcgcgecllw01p_boot_2804_A49 -rdfg 49 verify -split</t>
  </si>
  <si>
    <t>pbrun symrdf -g fdcgcgecllw03p_2804_3286_A50 -rdfg 50 verify -split</t>
  </si>
  <si>
    <t>pbrun symrdf -g fdcgcgecllw03p_boot_2804__A50 -rdfg 50 verify -split</t>
  </si>
  <si>
    <t>pbrun symrdf -g fdcgcgecllw05p_2804_3286_A51 -rdfg 51 verify -split</t>
  </si>
  <si>
    <t>pbrun symrdf -g fdcgcgecllw05p_add_2804_A51 -rdfg 51 verify -split</t>
  </si>
  <si>
    <t>pbrun symrdf -g fdcgcgecllw05p_boot_2804_A51 -rdfg 51 verify -split</t>
  </si>
  <si>
    <t>pbrun symrdf -g fdcgcgecllw06p_2804_3286_A53 -rdfg 53 verify -split</t>
  </si>
  <si>
    <t>pbrun symrdf -g fdcgcgecllw06p_add_2804_A53 -rdfg 53 verify -split</t>
  </si>
  <si>
    <t>pbrun symrdf -g fdcgcgecllw06p_boot_2804_A53 -rdfg 53 verify -split</t>
  </si>
  <si>
    <t>pbrun symrdf -g fdcgcgecllw07p_2804_3286_A52 -rdfg 52 verify -split</t>
  </si>
  <si>
    <t>pbrun symrdf -g fdcgcgecllw07p_add_2804_A52 -rdfg 52 verify -split</t>
  </si>
  <si>
    <t>pbrun symrdf -g fdcgcgecllw07p_boot_2804_A52 -rdfg 52 verify -split</t>
  </si>
  <si>
    <t>pbrun symrdf -g fdcgcgecllw08p_2804_3286_A54 -rdfg 54 verify -split</t>
  </si>
  <si>
    <t>pbrun symrdf -g fdcgcgecllw08p_add_2804_A54 -rdfg 54 verify -split</t>
  </si>
  <si>
    <t>pbrun symrdf -g fdcgcgecllw08p_boot_2804_A54 -rdfg 54 verify -split</t>
  </si>
  <si>
    <t>pbrun symrdf -g fdcgcgtibla11p_2804_3286_A57 -rdfg 57 verify -split</t>
  </si>
  <si>
    <t>pbrun symrdf -g fdcgcgtibla11p_ADD_2804_A57 -rdfg 57 verify -split</t>
  </si>
  <si>
    <t>fdcgcgestaa01p_add_2804_A108</t>
  </si>
  <si>
    <t>fdcgcgestaa02p_add_3286_A109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</si>
</sst>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2"/>
    </font>
    <font>
      <sz val="11"/>
      <color rgb="FF000000"/>
      <name val="Calibri"/>
      <family val="2"/>
    </font>
    <font>
      <sz val="9"/>
      <color rgb="FF000000"/>
      <name val="MS Shell Dlg 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0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49" fontId="0" fillId="0" borderId="0" xfId="0" applyNumberFormat="1"/>
    <xf numFmtId="0" fontId="6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7" fillId="0" borderId="0" xfId="0" applyFont="1"/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/>
  </cellXfs>
  <cellStyles count="500">
    <cellStyle name="Normal" xfId="0" builtinId="0"/>
    <cellStyle name="Normal 10" xfId="1"/>
    <cellStyle name="Normal 10 2" xfId="401"/>
    <cellStyle name="Normal 10 3" xfId="400"/>
    <cellStyle name="Normal 10 4" xfId="399"/>
    <cellStyle name="Normal 10 5" xfId="398"/>
    <cellStyle name="Normal 100" xfId="397"/>
    <cellStyle name="Normal 11" xfId="2"/>
    <cellStyle name="Normal 11 2" xfId="396"/>
    <cellStyle name="Normal 11 3" xfId="395"/>
    <cellStyle name="Normal 11 4" xfId="394"/>
    <cellStyle name="Normal 11 5" xfId="393"/>
    <cellStyle name="Normal 12" xfId="3"/>
    <cellStyle name="Normal 12 2" xfId="392"/>
    <cellStyle name="Normal 12 3" xfId="391"/>
    <cellStyle name="Normal 12 4" xfId="390"/>
    <cellStyle name="Normal 12 5" xfId="389"/>
    <cellStyle name="Normal 13" xfId="4"/>
    <cellStyle name="Normal 13 2" xfId="388"/>
    <cellStyle name="Normal 13 3" xfId="387"/>
    <cellStyle name="Normal 13 4" xfId="386"/>
    <cellStyle name="Normal 13 5" xfId="385"/>
    <cellStyle name="Normal 14" xfId="5"/>
    <cellStyle name="Normal 14 10" xfId="6"/>
    <cellStyle name="Normal 14 11" xfId="7"/>
    <cellStyle name="Normal 14 12" xfId="8"/>
    <cellStyle name="Normal 14 13" xfId="9"/>
    <cellStyle name="Normal 14 14" xfId="10"/>
    <cellStyle name="Normal 14 15" xfId="11"/>
    <cellStyle name="Normal 14 16" xfId="12"/>
    <cellStyle name="Normal 14 17" xfId="13"/>
    <cellStyle name="Normal 14 18" xfId="14"/>
    <cellStyle name="Normal 14 19" xfId="15"/>
    <cellStyle name="Normal 14 2" xfId="16"/>
    <cellStyle name="Normal 14 20" xfId="17"/>
    <cellStyle name="Normal 14 21" xfId="18"/>
    <cellStyle name="Normal 14 22" xfId="19"/>
    <cellStyle name="Normal 14 23" xfId="20"/>
    <cellStyle name="Normal 14 24" xfId="21"/>
    <cellStyle name="Normal 14 25" xfId="22"/>
    <cellStyle name="Normal 14 26" xfId="384"/>
    <cellStyle name="Normal 14 27" xfId="383"/>
    <cellStyle name="Normal 14 28" xfId="382"/>
    <cellStyle name="Normal 14 29" xfId="381"/>
    <cellStyle name="Normal 14 3" xfId="23"/>
    <cellStyle name="Normal 14 4" xfId="24"/>
    <cellStyle name="Normal 14 5" xfId="25"/>
    <cellStyle name="Normal 14 6" xfId="26"/>
    <cellStyle name="Normal 14 7" xfId="27"/>
    <cellStyle name="Normal 14 8" xfId="28"/>
    <cellStyle name="Normal 14 9" xfId="29"/>
    <cellStyle name="Normal 15" xfId="30"/>
    <cellStyle name="Normal 15 2" xfId="380"/>
    <cellStyle name="Normal 15 3" xfId="379"/>
    <cellStyle name="Normal 15 4" xfId="378"/>
    <cellStyle name="Normal 15 5" xfId="377"/>
    <cellStyle name="Normal 16" xfId="31"/>
    <cellStyle name="Normal 16 2" xfId="376"/>
    <cellStyle name="Normal 16 3" xfId="375"/>
    <cellStyle name="Normal 16 4" xfId="374"/>
    <cellStyle name="Normal 16 5" xfId="373"/>
    <cellStyle name="Normal 17" xfId="32"/>
    <cellStyle name="Normal 17 2" xfId="372"/>
    <cellStyle name="Normal 17 3" xfId="371"/>
    <cellStyle name="Normal 17 4" xfId="370"/>
    <cellStyle name="Normal 17 5" xfId="369"/>
    <cellStyle name="Normal 18" xfId="33"/>
    <cellStyle name="Normal 18 10" xfId="34"/>
    <cellStyle name="Normal 18 11" xfId="35"/>
    <cellStyle name="Normal 18 12" xfId="36"/>
    <cellStyle name="Normal 18 13" xfId="37"/>
    <cellStyle name="Normal 18 14" xfId="38"/>
    <cellStyle name="Normal 18 15" xfId="39"/>
    <cellStyle name="Normal 18 16" xfId="40"/>
    <cellStyle name="Normal 18 17" xfId="41"/>
    <cellStyle name="Normal 18 18" xfId="42"/>
    <cellStyle name="Normal 18 19" xfId="43"/>
    <cellStyle name="Normal 18 2" xfId="44"/>
    <cellStyle name="Normal 18 20" xfId="45"/>
    <cellStyle name="Normal 18 21" xfId="46"/>
    <cellStyle name="Normal 18 22" xfId="47"/>
    <cellStyle name="Normal 18 23" xfId="48"/>
    <cellStyle name="Normal 18 24" xfId="49"/>
    <cellStyle name="Normal 18 25" xfId="50"/>
    <cellStyle name="Normal 18 26" xfId="368"/>
    <cellStyle name="Normal 18 27" xfId="367"/>
    <cellStyle name="Normal 18 28" xfId="366"/>
    <cellStyle name="Normal 18 29" xfId="365"/>
    <cellStyle name="Normal 18 3" xfId="51"/>
    <cellStyle name="Normal 18 4" xfId="52"/>
    <cellStyle name="Normal 18 5" xfId="53"/>
    <cellStyle name="Normal 18 6" xfId="54"/>
    <cellStyle name="Normal 18 7" xfId="55"/>
    <cellStyle name="Normal 18 8" xfId="56"/>
    <cellStyle name="Normal 18 9" xfId="57"/>
    <cellStyle name="Normal 19" xfId="58"/>
    <cellStyle name="Normal 19 10" xfId="59"/>
    <cellStyle name="Normal 19 11" xfId="60"/>
    <cellStyle name="Normal 19 12" xfId="61"/>
    <cellStyle name="Normal 19 13" xfId="62"/>
    <cellStyle name="Normal 19 14" xfId="63"/>
    <cellStyle name="Normal 19 15" xfId="64"/>
    <cellStyle name="Normal 19 16" xfId="65"/>
    <cellStyle name="Normal 19 17" xfId="66"/>
    <cellStyle name="Normal 19 18" xfId="67"/>
    <cellStyle name="Normal 19 19" xfId="68"/>
    <cellStyle name="Normal 19 2" xfId="69"/>
    <cellStyle name="Normal 19 20" xfId="70"/>
    <cellStyle name="Normal 19 21" xfId="71"/>
    <cellStyle name="Normal 19 22" xfId="72"/>
    <cellStyle name="Normal 19 23" xfId="73"/>
    <cellStyle name="Normal 19 24" xfId="74"/>
    <cellStyle name="Normal 19 25" xfId="75"/>
    <cellStyle name="Normal 19 26" xfId="364"/>
    <cellStyle name="Normal 19 27" xfId="363"/>
    <cellStyle name="Normal 19 28" xfId="362"/>
    <cellStyle name="Normal 19 29" xfId="361"/>
    <cellStyle name="Normal 19 3" xfId="76"/>
    <cellStyle name="Normal 19 4" xfId="77"/>
    <cellStyle name="Normal 19 5" xfId="78"/>
    <cellStyle name="Normal 19 6" xfId="79"/>
    <cellStyle name="Normal 19 7" xfId="80"/>
    <cellStyle name="Normal 19 8" xfId="81"/>
    <cellStyle name="Normal 19 9" xfId="82"/>
    <cellStyle name="Normal 2" xfId="83"/>
    <cellStyle name="Normal 2 10" xfId="84"/>
    <cellStyle name="Normal 2 11" xfId="85"/>
    <cellStyle name="Normal 2 12" xfId="86"/>
    <cellStyle name="Normal 2 13" xfId="87"/>
    <cellStyle name="Normal 2 14" xfId="88"/>
    <cellStyle name="Normal 2 15" xfId="89"/>
    <cellStyle name="Normal 2 16" xfId="90"/>
    <cellStyle name="Normal 2 17" xfId="91"/>
    <cellStyle name="Normal 2 18" xfId="92"/>
    <cellStyle name="Normal 2 19" xfId="93"/>
    <cellStyle name="Normal 2 2" xfId="94"/>
    <cellStyle name="Normal 2 2 10" xfId="359"/>
    <cellStyle name="Normal 2 2 2" xfId="95"/>
    <cellStyle name="Normal 2 2 2 2" xfId="358"/>
    <cellStyle name="Normal 2 2 2 2 2" xfId="357"/>
    <cellStyle name="Normal 2 2 2 3" xfId="356"/>
    <cellStyle name="Normal 2 2 2 4" xfId="355"/>
    <cellStyle name="Normal 2 2 2 5" xfId="354"/>
    <cellStyle name="Normal 2 2 3" xfId="96"/>
    <cellStyle name="Normal 2 2 4" xfId="97"/>
    <cellStyle name="Normal 2 2 5" xfId="98"/>
    <cellStyle name="Normal 2 2 6" xfId="99"/>
    <cellStyle name="Normal 2 2 7" xfId="100"/>
    <cellStyle name="Normal 2 2 8" xfId="360"/>
    <cellStyle name="Normal 2 2 8 2" xfId="353"/>
    <cellStyle name="Normal 2 2 9" xfId="352"/>
    <cellStyle name="Normal 2 20" xfId="101"/>
    <cellStyle name="Normal 2 21" xfId="102"/>
    <cellStyle name="Normal 2 22" xfId="103"/>
    <cellStyle name="Normal 2 23" xfId="104"/>
    <cellStyle name="Normal 2 24" xfId="105"/>
    <cellStyle name="Normal 2 25" xfId="106"/>
    <cellStyle name="Normal 2 25 2" xfId="351"/>
    <cellStyle name="Normal 2 25 2 2" xfId="350"/>
    <cellStyle name="Normal 2 25 3" xfId="349"/>
    <cellStyle name="Normal 2 25 4" xfId="348"/>
    <cellStyle name="Normal 2 25 5" xfId="347"/>
    <cellStyle name="Normal 2 26" xfId="107"/>
    <cellStyle name="Normal 2 27" xfId="108"/>
    <cellStyle name="Normal 2 28" xfId="109"/>
    <cellStyle name="Normal 2 29" xfId="110"/>
    <cellStyle name="Normal 2 3" xfId="111"/>
    <cellStyle name="Normal 2 30" xfId="346"/>
    <cellStyle name="Normal 2 31" xfId="345"/>
    <cellStyle name="Normal 2 32" xfId="344"/>
    <cellStyle name="Normal 2 4" xfId="112"/>
    <cellStyle name="Normal 2 5" xfId="113"/>
    <cellStyle name="Normal 2 6" xfId="114"/>
    <cellStyle name="Normal 2 7" xfId="115"/>
    <cellStyle name="Normal 2 8" xfId="116"/>
    <cellStyle name="Normal 2 9" xfId="117"/>
    <cellStyle name="Normal 20" xfId="118"/>
    <cellStyle name="Normal 20 2" xfId="119"/>
    <cellStyle name="Normal 20 3" xfId="120"/>
    <cellStyle name="Normal 21" xfId="121"/>
    <cellStyle name="Normal 21 2" xfId="343"/>
    <cellStyle name="Normal 21 3" xfId="342"/>
    <cellStyle name="Normal 21 4" xfId="341"/>
    <cellStyle name="Normal 21 5" xfId="340"/>
    <cellStyle name="Normal 22" xfId="122"/>
    <cellStyle name="Normal 22 10" xfId="123"/>
    <cellStyle name="Normal 22 11" xfId="124"/>
    <cellStyle name="Normal 22 12" xfId="125"/>
    <cellStyle name="Normal 22 13" xfId="126"/>
    <cellStyle name="Normal 22 14" xfId="127"/>
    <cellStyle name="Normal 22 15" xfId="128"/>
    <cellStyle name="Normal 22 16" xfId="129"/>
    <cellStyle name="Normal 22 17" xfId="130"/>
    <cellStyle name="Normal 22 18" xfId="131"/>
    <cellStyle name="Normal 22 19" xfId="132"/>
    <cellStyle name="Normal 22 2" xfId="133"/>
    <cellStyle name="Normal 22 20" xfId="134"/>
    <cellStyle name="Normal 22 21" xfId="135"/>
    <cellStyle name="Normal 22 22" xfId="136"/>
    <cellStyle name="Normal 22 23" xfId="137"/>
    <cellStyle name="Normal 22 24" xfId="138"/>
    <cellStyle name="Normal 22 25" xfId="139"/>
    <cellStyle name="Normal 22 26" xfId="339"/>
    <cellStyle name="Normal 22 27" xfId="338"/>
    <cellStyle name="Normal 22 28" xfId="337"/>
    <cellStyle name="Normal 22 29" xfId="336"/>
    <cellStyle name="Normal 22 3" xfId="140"/>
    <cellStyle name="Normal 22 4" xfId="141"/>
    <cellStyle name="Normal 22 5" xfId="142"/>
    <cellStyle name="Normal 22 6" xfId="143"/>
    <cellStyle name="Normal 22 7" xfId="144"/>
    <cellStyle name="Normal 22 8" xfId="145"/>
    <cellStyle name="Normal 22 9" xfId="146"/>
    <cellStyle name="Normal 23" xfId="147"/>
    <cellStyle name="Normal 23 2" xfId="148"/>
    <cellStyle name="Normal 23 3" xfId="149"/>
    <cellStyle name="Normal 24" xfId="150"/>
    <cellStyle name="Normal 24 10" xfId="151"/>
    <cellStyle name="Normal 24 11" xfId="152"/>
    <cellStyle name="Normal 24 12" xfId="153"/>
    <cellStyle name="Normal 24 13" xfId="154"/>
    <cellStyle name="Normal 24 14" xfId="155"/>
    <cellStyle name="Normal 24 15" xfId="156"/>
    <cellStyle name="Normal 24 16" xfId="157"/>
    <cellStyle name="Normal 24 17" xfId="158"/>
    <cellStyle name="Normal 24 18" xfId="159"/>
    <cellStyle name="Normal 24 19" xfId="160"/>
    <cellStyle name="Normal 24 2" xfId="161"/>
    <cellStyle name="Normal 24 20" xfId="162"/>
    <cellStyle name="Normal 24 21" xfId="163"/>
    <cellStyle name="Normal 24 22" xfId="164"/>
    <cellStyle name="Normal 24 23" xfId="165"/>
    <cellStyle name="Normal 24 24" xfId="166"/>
    <cellStyle name="Normal 24 25" xfId="167"/>
    <cellStyle name="Normal 24 26" xfId="335"/>
    <cellStyle name="Normal 24 27" xfId="334"/>
    <cellStyle name="Normal 24 28" xfId="333"/>
    <cellStyle name="Normal 24 29" xfId="332"/>
    <cellStyle name="Normal 24 3" xfId="168"/>
    <cellStyle name="Normal 24 4" xfId="169"/>
    <cellStyle name="Normal 24 5" xfId="170"/>
    <cellStyle name="Normal 24 6" xfId="171"/>
    <cellStyle name="Normal 24 7" xfId="172"/>
    <cellStyle name="Normal 24 8" xfId="173"/>
    <cellStyle name="Normal 24 9" xfId="174"/>
    <cellStyle name="Normal 25" xfId="175"/>
    <cellStyle name="Normal 27" xfId="176"/>
    <cellStyle name="Normal 27 2" xfId="331"/>
    <cellStyle name="Normal 27 3" xfId="330"/>
    <cellStyle name="Normal 27 4" xfId="329"/>
    <cellStyle name="Normal 27 5" xfId="328"/>
    <cellStyle name="Normal 28" xfId="177"/>
    <cellStyle name="Normal 29" xfId="178"/>
    <cellStyle name="Normal 29 2" xfId="327"/>
    <cellStyle name="Normal 29 3" xfId="326"/>
    <cellStyle name="Normal 29 4" xfId="325"/>
    <cellStyle name="Normal 29 5" xfId="324"/>
    <cellStyle name="Normal 3" xfId="179"/>
    <cellStyle name="Normal 3 2" xfId="323"/>
    <cellStyle name="Normal 3 3" xfId="322"/>
    <cellStyle name="Normal 3 4" xfId="321"/>
    <cellStyle name="Normal 3 5" xfId="320"/>
    <cellStyle name="Normal 30" xfId="180"/>
    <cellStyle name="Normal 30 2" xfId="319"/>
    <cellStyle name="Normal 30 3" xfId="318"/>
    <cellStyle name="Normal 30 4" xfId="317"/>
    <cellStyle name="Normal 30 5" xfId="316"/>
    <cellStyle name="Normal 31" xfId="181"/>
    <cellStyle name="Normal 32" xfId="182"/>
    <cellStyle name="Normal 33" xfId="183"/>
    <cellStyle name="Normal 34" xfId="184"/>
    <cellStyle name="Normal 35" xfId="185"/>
    <cellStyle name="Normal 35 2" xfId="315"/>
    <cellStyle name="Normal 35 3" xfId="314"/>
    <cellStyle name="Normal 35 4" xfId="313"/>
    <cellStyle name="Normal 35 5" xfId="312"/>
    <cellStyle name="Normal 36" xfId="186"/>
    <cellStyle name="Normal 37" xfId="187"/>
    <cellStyle name="Normal 4" xfId="188"/>
    <cellStyle name="Normal 4 10" xfId="189"/>
    <cellStyle name="Normal 4 11" xfId="190"/>
    <cellStyle name="Normal 4 12" xfId="191"/>
    <cellStyle name="Normal 4 13" xfId="192"/>
    <cellStyle name="Normal 4 14" xfId="193"/>
    <cellStyle name="Normal 4 15" xfId="194"/>
    <cellStyle name="Normal 4 16" xfId="195"/>
    <cellStyle name="Normal 4 17" xfId="196"/>
    <cellStyle name="Normal 4 18" xfId="197"/>
    <cellStyle name="Normal 4 19" xfId="198"/>
    <cellStyle name="Normal 4 2" xfId="199"/>
    <cellStyle name="Normal 4 20" xfId="200"/>
    <cellStyle name="Normal 4 21" xfId="201"/>
    <cellStyle name="Normal 4 22" xfId="202"/>
    <cellStyle name="Normal 4 23" xfId="203"/>
    <cellStyle name="Normal 4 24" xfId="204"/>
    <cellStyle name="Normal 4 25" xfId="205"/>
    <cellStyle name="Normal 4 26" xfId="206"/>
    <cellStyle name="Normal 4 27" xfId="207"/>
    <cellStyle name="Normal 4 28" xfId="208"/>
    <cellStyle name="Normal 4 29" xfId="209"/>
    <cellStyle name="Normal 4 3" xfId="210"/>
    <cellStyle name="Normal 4 30" xfId="211"/>
    <cellStyle name="Normal 4 31" xfId="212"/>
    <cellStyle name="Normal 4 32" xfId="213"/>
    <cellStyle name="Normal 4 33" xfId="214"/>
    <cellStyle name="Normal 4 34" xfId="215"/>
    <cellStyle name="Normal 4 35" xfId="216"/>
    <cellStyle name="Normal 4 36" xfId="217"/>
    <cellStyle name="Normal 4 36 2" xfId="311"/>
    <cellStyle name="Normal 4 36 2 2" xfId="310"/>
    <cellStyle name="Normal 4 36 3" xfId="309"/>
    <cellStyle name="Normal 4 36 4" xfId="308"/>
    <cellStyle name="Normal 4 36 5" xfId="307"/>
    <cellStyle name="Normal 4 37" xfId="306"/>
    <cellStyle name="Normal 4 38" xfId="305"/>
    <cellStyle name="Normal 4 39" xfId="304"/>
    <cellStyle name="Normal 4 4" xfId="218"/>
    <cellStyle name="Normal 4 5" xfId="219"/>
    <cellStyle name="Normal 4 6" xfId="220"/>
    <cellStyle name="Normal 4 7" xfId="221"/>
    <cellStyle name="Normal 4 8" xfId="222"/>
    <cellStyle name="Normal 4 9" xfId="223"/>
    <cellStyle name="Normal 40" xfId="224"/>
    <cellStyle name="Normal 41" xfId="225"/>
    <cellStyle name="Normal 42" xfId="226"/>
    <cellStyle name="Normal 43" xfId="227"/>
    <cellStyle name="Normal 44" xfId="228"/>
    <cellStyle name="Normal 45" xfId="229"/>
    <cellStyle name="Normal 46" xfId="230"/>
    <cellStyle name="Normal 47" xfId="231"/>
    <cellStyle name="Normal 48" xfId="232"/>
    <cellStyle name="Normal 49" xfId="233"/>
    <cellStyle name="Normal 5" xfId="234"/>
    <cellStyle name="Normal 5 2" xfId="402"/>
    <cellStyle name="Normal 5 3" xfId="403"/>
    <cellStyle name="Normal 5 4" xfId="404"/>
    <cellStyle name="Normal 5 5" xfId="405"/>
    <cellStyle name="Normal 50" xfId="235"/>
    <cellStyle name="Normal 51" xfId="236"/>
    <cellStyle name="Normal 52" xfId="237"/>
    <cellStyle name="Normal 53" xfId="238"/>
    <cellStyle name="Normal 54" xfId="239"/>
    <cellStyle name="Normal 55" xfId="240"/>
    <cellStyle name="Normal 6" xfId="241"/>
    <cellStyle name="Normal 6 10" xfId="242"/>
    <cellStyle name="Normal 6 11" xfId="243"/>
    <cellStyle name="Normal 6 12" xfId="244"/>
    <cellStyle name="Normal 6 13" xfId="245"/>
    <cellStyle name="Normal 6 14" xfId="246"/>
    <cellStyle name="Normal 6 15" xfId="247"/>
    <cellStyle name="Normal 6 16" xfId="248"/>
    <cellStyle name="Normal 6 16 2" xfId="249"/>
    <cellStyle name="Normal 6 17" xfId="250"/>
    <cellStyle name="Normal 6 18" xfId="251"/>
    <cellStyle name="Normal 6 19" xfId="252"/>
    <cellStyle name="Normal 6 2" xfId="253"/>
    <cellStyle name="Normal 6 20" xfId="254"/>
    <cellStyle name="Normal 6 21" xfId="255"/>
    <cellStyle name="Normal 6 22" xfId="256"/>
    <cellStyle name="Normal 6 23" xfId="257"/>
    <cellStyle name="Normal 6 24" xfId="258"/>
    <cellStyle name="Normal 6 25" xfId="259"/>
    <cellStyle name="Normal 6 26" xfId="260"/>
    <cellStyle name="Normal 6 27" xfId="261"/>
    <cellStyle name="Normal 6 28" xfId="262"/>
    <cellStyle name="Normal 6 29" xfId="263"/>
    <cellStyle name="Normal 6 3" xfId="264"/>
    <cellStyle name="Normal 6 30" xfId="265"/>
    <cellStyle name="Normal 6 31" xfId="266"/>
    <cellStyle name="Normal 6 32" xfId="267"/>
    <cellStyle name="Normal 6 33" xfId="268"/>
    <cellStyle name="Normal 6 34" xfId="269"/>
    <cellStyle name="Normal 6 35" xfId="270"/>
    <cellStyle name="Normal 6 36" xfId="271"/>
    <cellStyle name="Normal 6 37" xfId="272"/>
    <cellStyle name="Normal 6 38" xfId="273"/>
    <cellStyle name="Normal 6 38 2" xfId="406"/>
    <cellStyle name="Normal 6 38 2 2" xfId="407"/>
    <cellStyle name="Normal 6 38 3" xfId="408"/>
    <cellStyle name="Normal 6 38 4" xfId="409"/>
    <cellStyle name="Normal 6 38 5" xfId="410"/>
    <cellStyle name="Normal 6 39" xfId="411"/>
    <cellStyle name="Normal 6 4" xfId="274"/>
    <cellStyle name="Normal 6 40" xfId="412"/>
    <cellStyle name="Normal 6 41" xfId="413"/>
    <cellStyle name="Normal 6 42" xfId="414"/>
    <cellStyle name="Normal 6 43" xfId="415"/>
    <cellStyle name="Normal 6 44" xfId="416"/>
    <cellStyle name="Normal 6 45" xfId="417"/>
    <cellStyle name="Normal 6 46" xfId="418"/>
    <cellStyle name="Normal 6 47" xfId="419"/>
    <cellStyle name="Normal 6 5" xfId="275"/>
    <cellStyle name="Normal 6 6" xfId="276"/>
    <cellStyle name="Normal 6 7" xfId="277"/>
    <cellStyle name="Normal 6 8" xfId="278"/>
    <cellStyle name="Normal 6 9" xfId="279"/>
    <cellStyle name="Normal 68" xfId="280"/>
    <cellStyle name="Normal 68 2" xfId="420"/>
    <cellStyle name="Normal 68 3" xfId="421"/>
    <cellStyle name="Normal 68 4" xfId="422"/>
    <cellStyle name="Normal 68 5" xfId="423"/>
    <cellStyle name="Normal 7" xfId="281"/>
    <cellStyle name="Normal 7 2" xfId="424"/>
    <cellStyle name="Normal 7 3" xfId="425"/>
    <cellStyle name="Normal 7 4" xfId="426"/>
    <cellStyle name="Normal 7 5" xfId="427"/>
    <cellStyle name="Normal 70" xfId="282"/>
    <cellStyle name="Normal 70 10" xfId="428"/>
    <cellStyle name="Normal 70 11" xfId="429"/>
    <cellStyle name="Normal 70 2" xfId="430"/>
    <cellStyle name="Normal 70 3" xfId="431"/>
    <cellStyle name="Normal 70 4" xfId="432"/>
    <cellStyle name="Normal 70 5" xfId="433"/>
    <cellStyle name="Normal 70 6" xfId="434"/>
    <cellStyle name="Normal 70 7" xfId="435"/>
    <cellStyle name="Normal 70 8" xfId="436"/>
    <cellStyle name="Normal 70 9" xfId="437"/>
    <cellStyle name="Normal 74" xfId="283"/>
    <cellStyle name="Normal 74 10" xfId="438"/>
    <cellStyle name="Normal 74 11" xfId="439"/>
    <cellStyle name="Normal 74 2" xfId="440"/>
    <cellStyle name="Normal 74 3" xfId="441"/>
    <cellStyle name="Normal 74 4" xfId="442"/>
    <cellStyle name="Normal 74 5" xfId="443"/>
    <cellStyle name="Normal 74 6" xfId="444"/>
    <cellStyle name="Normal 74 7" xfId="445"/>
    <cellStyle name="Normal 74 8" xfId="446"/>
    <cellStyle name="Normal 74 9" xfId="447"/>
    <cellStyle name="Normal 75" xfId="284"/>
    <cellStyle name="Normal 75 2" xfId="448"/>
    <cellStyle name="Normal 75 3" xfId="449"/>
    <cellStyle name="Normal 75 4" xfId="450"/>
    <cellStyle name="Normal 75 5" xfId="451"/>
    <cellStyle name="Normal 76" xfId="285"/>
    <cellStyle name="Normal 76 2" xfId="452"/>
    <cellStyle name="Normal 76 3" xfId="453"/>
    <cellStyle name="Normal 76 4" xfId="454"/>
    <cellStyle name="Normal 76 5" xfId="455"/>
    <cellStyle name="Normal 76 6" xfId="456"/>
    <cellStyle name="Normal 76 7" xfId="457"/>
    <cellStyle name="Normal 76 8" xfId="458"/>
    <cellStyle name="Normal 76 9" xfId="459"/>
    <cellStyle name="Normal 77" xfId="286"/>
    <cellStyle name="Normal 77 2" xfId="460"/>
    <cellStyle name="Normal 77 3" xfId="461"/>
    <cellStyle name="Normal 77 4" xfId="462"/>
    <cellStyle name="Normal 77 5" xfId="463"/>
    <cellStyle name="Normal 77 6" xfId="464"/>
    <cellStyle name="Normal 77 7" xfId="465"/>
    <cellStyle name="Normal 77 8" xfId="466"/>
    <cellStyle name="Normal 77 9" xfId="467"/>
    <cellStyle name="Normal 78" xfId="287"/>
    <cellStyle name="Normal 78 2" xfId="288"/>
    <cellStyle name="Normal 78 3" xfId="468"/>
    <cellStyle name="Normal 78 4" xfId="469"/>
    <cellStyle name="Normal 78 5" xfId="470"/>
    <cellStyle name="Normal 78 6" xfId="471"/>
    <cellStyle name="Normal 78 7" xfId="472"/>
    <cellStyle name="Normal 78 8" xfId="473"/>
    <cellStyle name="Normal 78 9" xfId="474"/>
    <cellStyle name="Normal 79" xfId="289"/>
    <cellStyle name="Normal 79 2" xfId="475"/>
    <cellStyle name="Normal 79 3" xfId="476"/>
    <cellStyle name="Normal 79 4" xfId="477"/>
    <cellStyle name="Normal 79 5" xfId="478"/>
    <cellStyle name="Normal 79 6" xfId="479"/>
    <cellStyle name="Normal 79 7" xfId="480"/>
    <cellStyle name="Normal 79 8" xfId="481"/>
    <cellStyle name="Normal 79 9" xfId="482"/>
    <cellStyle name="Normal 8" xfId="290"/>
    <cellStyle name="Normal 8 2" xfId="483"/>
    <cellStyle name="Normal 8 3" xfId="484"/>
    <cellStyle name="Normal 8 4" xfId="485"/>
    <cellStyle name="Normal 8 5" xfId="486"/>
    <cellStyle name="Normal 80" xfId="291"/>
    <cellStyle name="Normal 80 2" xfId="487"/>
    <cellStyle name="Normal 80 3" xfId="488"/>
    <cellStyle name="Normal 80 4" xfId="489"/>
    <cellStyle name="Normal 80 5" xfId="490"/>
    <cellStyle name="Normal 81" xfId="292"/>
    <cellStyle name="Normal 82" xfId="293"/>
    <cellStyle name="Normal 83" xfId="294"/>
    <cellStyle name="Normal 84" xfId="295"/>
    <cellStyle name="Normal 85" xfId="296"/>
    <cellStyle name="Normal 86" xfId="297"/>
    <cellStyle name="Normal 87" xfId="298"/>
    <cellStyle name="Normal 88" xfId="299"/>
    <cellStyle name="Normal 89" xfId="300"/>
    <cellStyle name="Normal 9" xfId="301"/>
    <cellStyle name="Normal 9 2" xfId="491"/>
    <cellStyle name="Normal 9 3" xfId="492"/>
    <cellStyle name="Normal 9 4" xfId="493"/>
    <cellStyle name="Normal 9 5" xfId="494"/>
    <cellStyle name="Normal 90" xfId="302"/>
    <cellStyle name="Normal 91" xfId="303"/>
    <cellStyle name="Normal 96" xfId="495"/>
    <cellStyle name="Normal 96 2" xfId="496"/>
    <cellStyle name="Normal 96 3" xfId="497"/>
    <cellStyle name="Normal 96 4" xfId="498"/>
    <cellStyle name="Normal 96 5" xfId="49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A18" sqref="A18"/>
    </sheetView>
  </sheetViews>
  <sheetFormatPr defaultRowHeight="15"/>
  <cols>
    <col min="1" max="1" width="33" bestFit="1" customWidth="1"/>
    <col min="2" max="2" width="5.7109375" bestFit="1" customWidth="1"/>
    <col min="3" max="3" width="67.85546875" bestFit="1" customWidth="1"/>
  </cols>
  <sheetData>
    <row r="1" spans="1:3" s="3" customFormat="1">
      <c r="A1" s="3" t="s">
        <v>60</v>
      </c>
      <c r="B1" s="3" t="s">
        <v>61</v>
      </c>
      <c r="C1" s="3" t="s">
        <v>62</v>
      </c>
    </row>
    <row r="2" spans="1:3">
      <c r="A2" s="1" t="s">
        <v>0</v>
      </c>
      <c r="B2">
        <v>80</v>
      </c>
      <c r="C2" t="str">
        <f>CONCATENATE("pbrun symrdf -g ", A2," -rdfg ",  B2," verify -split")</f>
        <v>pbrun symrdf -g fdcgcgcrisa01p_2804_3286_A80 -rdfg 80 verify -split</v>
      </c>
    </row>
    <row r="3" spans="1:3">
      <c r="A3" s="1" t="s">
        <v>1</v>
      </c>
      <c r="B3">
        <v>81</v>
      </c>
      <c r="C3" s="3" t="str">
        <f t="shared" ref="C3:C11" si="0">CONCATENATE("pbrun symrdf -g ", A3," -rdfg ",  B3," verify -split")</f>
        <v>pbrun symrdf -g fdcgcgcrisa02p_2804_3286_A81 -rdfg 81 verify -split</v>
      </c>
    </row>
    <row r="4" spans="1:3">
      <c r="A4" s="1" t="s">
        <v>2</v>
      </c>
      <c r="B4">
        <v>82</v>
      </c>
      <c r="C4" s="3" t="str">
        <f t="shared" si="0"/>
        <v>pbrun symrdf -g fdcgcgdwhsa01p_2804_3286_A82 -rdfg 82 verify -split</v>
      </c>
    </row>
    <row r="5" spans="1:3">
      <c r="A5" s="1" t="s">
        <v>3</v>
      </c>
      <c r="B5">
        <v>83</v>
      </c>
      <c r="C5" s="3" t="str">
        <f t="shared" si="0"/>
        <v>pbrun symrdf -g fdcgcgoscsa01p_2804_3286_A83 -rdfg 83 verify -split</v>
      </c>
    </row>
    <row r="6" spans="1:3">
      <c r="A6" s="1" t="s">
        <v>4</v>
      </c>
      <c r="B6">
        <v>84</v>
      </c>
      <c r="C6" s="3" t="str">
        <f t="shared" si="0"/>
        <v>pbrun symrdf -g fdcgcgnavsa01p_2804_3286_A84 -rdfg 84 verify -split</v>
      </c>
    </row>
    <row r="7" spans="1:3">
      <c r="A7" s="1" t="s">
        <v>5</v>
      </c>
      <c r="B7">
        <v>85</v>
      </c>
      <c r="C7" s="3" t="str">
        <f t="shared" si="0"/>
        <v>pbrun symrdf -g fdcgcgdbcsd01p_2p_2804_3286_A85 -rdfg 85 verify -split</v>
      </c>
    </row>
    <row r="8" spans="1:3">
      <c r="A8" s="1" t="s">
        <v>6</v>
      </c>
      <c r="B8">
        <v>86</v>
      </c>
      <c r="C8" s="3" t="str">
        <f t="shared" si="0"/>
        <v>pbrun symrdf -g fdcgcgoscsa02p_2804_3286_A86 -rdfg 86 verify -split</v>
      </c>
    </row>
    <row r="9" spans="1:3">
      <c r="A9" s="1" t="s">
        <v>7</v>
      </c>
      <c r="B9">
        <v>87</v>
      </c>
      <c r="C9" s="3" t="str">
        <f t="shared" si="0"/>
        <v>pbrun symrdf -g fdcgcgpmgsa01p_2804_3286_A87 -rdfg 87 verify -split</v>
      </c>
    </row>
    <row r="10" spans="1:3">
      <c r="A10" s="1" t="s">
        <v>8</v>
      </c>
      <c r="B10">
        <v>88</v>
      </c>
      <c r="C10" s="3" t="str">
        <f t="shared" si="0"/>
        <v>pbrun symrdf -g fdcgcgcmssa01p_2804_3286_A88 -rdfg 88 verify -split</v>
      </c>
    </row>
    <row r="11" spans="1:3">
      <c r="A11" s="1" t="s">
        <v>9</v>
      </c>
      <c r="B11">
        <v>89</v>
      </c>
      <c r="C11" s="7" t="s">
        <v>524</v>
      </c>
    </row>
    <row r="27" spans="1:1">
      <c r="A27" s="8" t="s">
        <v>82</v>
      </c>
    </row>
    <row r="28" spans="1:1">
      <c r="A28" s="8" t="s">
        <v>81</v>
      </c>
    </row>
    <row r="33" spans="1:1">
      <c r="A33" s="8" t="s">
        <v>88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topLeftCell="A16" workbookViewId="0">
      <selection activeCell="A18" sqref="A18"/>
    </sheetView>
  </sheetViews>
  <sheetFormatPr defaultRowHeight="15"/>
  <cols>
    <col min="1" max="1" width="33.28515625" style="4" bestFit="1" customWidth="1"/>
    <col min="2" max="2" width="4" style="4" bestFit="1" customWidth="1"/>
    <col min="3" max="3" width="69.140625" style="4" bestFit="1" customWidth="1"/>
    <col min="4" max="16384" width="9.140625" style="4"/>
  </cols>
  <sheetData>
    <row r="1" spans="1:3" s="5" customFormat="1">
      <c r="A1" s="4" t="s">
        <v>60</v>
      </c>
    </row>
    <row r="2" spans="1:3">
      <c r="A2" s="4" t="s">
        <v>10</v>
      </c>
      <c r="B2" s="4">
        <v>101</v>
      </c>
      <c r="C2" s="3" t="str">
        <f>CONCATENATE("pbrun symrdf -g ", A2," -rdfg ",  B2," verify -split")</f>
        <v>pbrun symrdf -g fdcgcgacsaa01p_2804_3286_A101 -rdfg 101 verify -split</v>
      </c>
    </row>
    <row r="3" spans="1:3">
      <c r="A3" s="4" t="s">
        <v>11</v>
      </c>
      <c r="B3" s="4">
        <v>102</v>
      </c>
      <c r="C3" s="3" t="str">
        <f t="shared" ref="C3:C36" si="0">CONCATENATE("pbrun symrdf -g ", A3," -rdfg ",  B3," verify -split")</f>
        <v>pbrun symrdf -g fdcgcgacsaa02p_2804_3286_A102 -rdfg 102 verify -split</v>
      </c>
    </row>
    <row r="4" spans="1:3">
      <c r="A4" s="4" t="s">
        <v>12</v>
      </c>
      <c r="B4" s="4">
        <v>103</v>
      </c>
      <c r="C4" s="3" t="str">
        <f t="shared" si="0"/>
        <v>pbrun symrdf -g fdcgcgacsaw01p_2804_3286_A103 -rdfg 103 verify -split</v>
      </c>
    </row>
    <row r="5" spans="1:3">
      <c r="A5" s="4" t="s">
        <v>13</v>
      </c>
      <c r="B5" s="4">
        <v>104</v>
      </c>
      <c r="C5" s="3" t="str">
        <f t="shared" si="0"/>
        <v>pbrun symrdf -g fdcgcgacsaw02p_2804_3286_A104 -rdfg 104 verify -split</v>
      </c>
    </row>
    <row r="6" spans="1:3">
      <c r="A6" s="4" t="s">
        <v>14</v>
      </c>
      <c r="B6" s="4">
        <v>105</v>
      </c>
      <c r="C6" s="3" t="str">
        <f t="shared" si="0"/>
        <v>pbrun symrdf -g fdcgcgdbcad01_2p_2804_3286_105 -rdfg 105 verify -split</v>
      </c>
    </row>
    <row r="7" spans="1:3">
      <c r="A7" s="4" t="s">
        <v>15</v>
      </c>
      <c r="B7" s="4">
        <v>106</v>
      </c>
      <c r="C7" s="3" t="str">
        <f t="shared" si="0"/>
        <v>pbrun symrdf -g fdcgcgblzaa01p_2804_3286_A106 -rdfg 106 verify -split</v>
      </c>
    </row>
    <row r="8" spans="1:3">
      <c r="A8" s="4" t="s">
        <v>16</v>
      </c>
      <c r="B8" s="4">
        <v>107</v>
      </c>
      <c r="C8" s="3" t="str">
        <f t="shared" si="0"/>
        <v>pbrun symrdf -g fdcgcgad001c01_2_2804_3286_107 -rdfg 107 verify -split</v>
      </c>
    </row>
    <row r="9" spans="1:3">
      <c r="A9" s="4" t="s">
        <v>17</v>
      </c>
      <c r="B9" s="4">
        <v>108</v>
      </c>
      <c r="C9" s="3" t="str">
        <f t="shared" si="0"/>
        <v>pbrun symrdf -g fdcgcgestaa01p_2804_3286_A108 -rdfg 108 verify -split</v>
      </c>
    </row>
    <row r="10" spans="1:3">
      <c r="A10" s="4" t="s">
        <v>18</v>
      </c>
      <c r="B10" s="4">
        <v>109</v>
      </c>
      <c r="C10" s="3" t="str">
        <f t="shared" si="0"/>
        <v>pbrun symrdf -g fdcgcgestaa02p_2804_3286_A109 -rdfg 109 verify -split</v>
      </c>
    </row>
    <row r="11" spans="1:3">
      <c r="A11" s="2" t="s">
        <v>19</v>
      </c>
      <c r="B11" s="4">
        <v>110</v>
      </c>
      <c r="C11" s="3" t="str">
        <f t="shared" si="0"/>
        <v>pbrun symrdf -g fdcgcgoscaa01p_2804_3286_A110 -rdfg 110 verify -split</v>
      </c>
    </row>
    <row r="12" spans="1:3">
      <c r="A12" s="2" t="s">
        <v>20</v>
      </c>
      <c r="B12" s="4">
        <v>111</v>
      </c>
      <c r="C12" s="3" t="str">
        <f t="shared" si="0"/>
        <v>pbrun symrdf -g fdcgcgjfpaa51p_2804_3286_A111 -rdfg 111 verify -split</v>
      </c>
    </row>
    <row r="13" spans="1:3">
      <c r="A13" s="2" t="s">
        <v>21</v>
      </c>
      <c r="B13" s="4">
        <v>112</v>
      </c>
      <c r="C13" s="3" t="str">
        <f t="shared" si="0"/>
        <v>pbrun symrdf -g fdcgcgjfpaa52p_2804_3286_A112 -rdfg 112 verify -split</v>
      </c>
    </row>
    <row r="14" spans="1:3">
      <c r="A14" s="4" t="s">
        <v>22</v>
      </c>
      <c r="B14" s="4">
        <v>113</v>
      </c>
      <c r="C14" s="3" t="str">
        <f t="shared" si="0"/>
        <v>pbrun symrdf -g fdcgcgjfpdbc51p_52p_2804_A113 -rdfg 113 verify -split</v>
      </c>
    </row>
    <row r="15" spans="1:3">
      <c r="A15" s="4" t="s">
        <v>23</v>
      </c>
      <c r="B15" s="4">
        <v>114</v>
      </c>
      <c r="C15" s="3" t="str">
        <f t="shared" si="0"/>
        <v>pbrun symrdf -g fdcgcgfimaa01p_2804_3286_A114 -rdfg 114 verify -split</v>
      </c>
    </row>
    <row r="16" spans="1:3">
      <c r="A16" s="4" t="s">
        <v>24</v>
      </c>
      <c r="B16" s="4">
        <v>115</v>
      </c>
      <c r="C16" s="3" t="str">
        <f t="shared" si="0"/>
        <v>pbrun symrdf -g fdcgcgcpldbc01p_2p_2804_A115 -rdfg 115 verify -split</v>
      </c>
    </row>
    <row r="17" spans="1:5">
      <c r="A17" s="2" t="s">
        <v>25</v>
      </c>
      <c r="B17" s="4">
        <v>116</v>
      </c>
      <c r="C17" s="3" t="str">
        <f t="shared" si="0"/>
        <v>pbrun symrdf -g fdcgcgoscaa02p_2804_3286_A116 -rdfg 116 verify -split</v>
      </c>
    </row>
    <row r="18" spans="1:5">
      <c r="A18" s="4" t="s">
        <v>26</v>
      </c>
      <c r="B18" s="4">
        <v>117</v>
      </c>
      <c r="C18" s="3" t="str">
        <f t="shared" si="0"/>
        <v>pbrun symrdf -g fdcgcgamlaa01p_ad01p_2804__A117 -rdfg 117 verify -split</v>
      </c>
    </row>
    <row r="19" spans="1:5">
      <c r="A19" s="2" t="s">
        <v>74</v>
      </c>
      <c r="B19" s="4">
        <v>126</v>
      </c>
      <c r="C19" s="3" t="str">
        <f t="shared" si="0"/>
        <v>pbrun symrdf -g fdcgcgkanaa01p_2804_3286_A126 -rdfg 126 verify -split</v>
      </c>
    </row>
    <row r="20" spans="1:5">
      <c r="A20" s="2" t="s">
        <v>73</v>
      </c>
      <c r="B20" s="4">
        <v>126</v>
      </c>
      <c r="C20" s="3" t="str">
        <f t="shared" si="0"/>
        <v>pbrun symrdf -g fdcgcgkanaa01p_add_A126 -rdfg 126 verify -split</v>
      </c>
      <c r="E20" s="10" t="s">
        <v>577</v>
      </c>
    </row>
    <row r="21" spans="1:5">
      <c r="A21" s="2" t="s">
        <v>76</v>
      </c>
      <c r="B21" s="4">
        <v>127</v>
      </c>
      <c r="C21" s="3" t="str">
        <f t="shared" si="0"/>
        <v>pbrun symrdf -g fdcgcgkanaw04p_2804_3286_A127 -rdfg 127 verify -split</v>
      </c>
    </row>
    <row r="22" spans="1:5">
      <c r="A22" s="2" t="s">
        <v>75</v>
      </c>
      <c r="B22" s="4">
        <v>127</v>
      </c>
      <c r="C22" s="3" t="str">
        <f t="shared" si="0"/>
        <v>pbrun symrdf -g fdcgcgkanaw04p_add_A127 -rdfg 127 verify -split</v>
      </c>
    </row>
    <row r="23" spans="1:5">
      <c r="A23" s="2" t="s">
        <v>78</v>
      </c>
      <c r="B23" s="4">
        <v>128</v>
      </c>
      <c r="C23" s="3" t="str">
        <f t="shared" si="0"/>
        <v>pbrun symrdf -g fdcgcgkanaw03p_2804_3286_A128 -rdfg 128 verify -split</v>
      </c>
    </row>
    <row r="24" spans="1:5">
      <c r="A24" s="2" t="s">
        <v>77</v>
      </c>
      <c r="B24" s="4">
        <v>128</v>
      </c>
      <c r="C24" s="3" t="str">
        <f t="shared" si="0"/>
        <v>pbrun symrdf -g fdcgcgkanaw03p_add_A128 -rdfg 128 verify -split</v>
      </c>
    </row>
    <row r="25" spans="1:5">
      <c r="A25" s="2" t="s">
        <v>80</v>
      </c>
      <c r="B25" s="4">
        <v>129</v>
      </c>
      <c r="C25" s="3" t="str">
        <f t="shared" si="0"/>
        <v>pbrun symrdf -g fdcgcgracad13p_14p_2804_A129 -rdfg 129 verify -split</v>
      </c>
    </row>
    <row r="26" spans="1:5">
      <c r="A26" s="2" t="s">
        <v>79</v>
      </c>
      <c r="B26" s="4">
        <v>129</v>
      </c>
      <c r="C26" s="3" t="str">
        <f t="shared" si="0"/>
        <v>pbrun symrdf -g fdcgcgracad13p_14p_add_A129 -rdfg 129 verify -split</v>
      </c>
    </row>
    <row r="27" spans="1:5">
      <c r="A27" s="2" t="s">
        <v>82</v>
      </c>
      <c r="B27" s="4">
        <v>130</v>
      </c>
      <c r="C27" s="3" t="str">
        <f t="shared" si="0"/>
        <v>pbrun symrdf -g fdcgcgracad15p_16p_2804_A130 -rdfg 130 verify -split</v>
      </c>
    </row>
    <row r="28" spans="1:5">
      <c r="A28" s="2" t="s">
        <v>81</v>
      </c>
      <c r="B28" s="4">
        <v>130</v>
      </c>
      <c r="C28" s="3" t="str">
        <f t="shared" si="0"/>
        <v>pbrun symrdf -g fdcgcgracad15p_16p_add_A130 -rdfg 130 verify -split</v>
      </c>
    </row>
    <row r="29" spans="1:5">
      <c r="A29" s="2" t="s">
        <v>84</v>
      </c>
      <c r="B29" s="4">
        <v>131</v>
      </c>
      <c r="C29" s="3" t="str">
        <f t="shared" si="0"/>
        <v>pbrun symrdf -g fdcgcgracad05p_06p_2804_A131 -rdfg 131 verify -split</v>
      </c>
    </row>
    <row r="30" spans="1:5">
      <c r="A30" s="2" t="s">
        <v>83</v>
      </c>
      <c r="B30" s="4">
        <v>131</v>
      </c>
      <c r="C30" s="3" t="str">
        <f t="shared" si="0"/>
        <v>pbrun symrdf -g fdcgcgracad05p_06p_add_A131 -rdfg 131 verify -split</v>
      </c>
    </row>
    <row r="31" spans="1:5">
      <c r="A31" s="2" t="s">
        <v>86</v>
      </c>
      <c r="B31" s="4">
        <v>132</v>
      </c>
      <c r="C31" s="3" t="str">
        <f t="shared" si="0"/>
        <v>pbrun symrdf -g fdcgcgracad23p_24p_2804_A132 -rdfg 132 verify -split</v>
      </c>
    </row>
    <row r="32" spans="1:5">
      <c r="A32" s="2" t="s">
        <v>85</v>
      </c>
      <c r="B32" s="4">
        <v>132</v>
      </c>
      <c r="C32" s="3" t="str">
        <f t="shared" si="0"/>
        <v>pbrun symrdf -g fdcgcgracad23p_24p_add_A132 -rdfg 132 verify -split</v>
      </c>
    </row>
    <row r="33" spans="1:3">
      <c r="A33" s="2" t="s">
        <v>88</v>
      </c>
      <c r="B33" s="4">
        <v>133</v>
      </c>
      <c r="C33" s="3" t="str">
        <f t="shared" si="0"/>
        <v>pbrun symrdf -g fdcgcgracad21p_22p_2804_A133 -rdfg 133 verify -split</v>
      </c>
    </row>
    <row r="34" spans="1:3">
      <c r="A34" s="2" t="s">
        <v>87</v>
      </c>
      <c r="B34" s="4">
        <v>133</v>
      </c>
      <c r="C34" s="3" t="str">
        <f t="shared" si="0"/>
        <v>pbrun symrdf -g fdcgcgracad21p_22p_add_A133 -rdfg 133 verify -split</v>
      </c>
    </row>
    <row r="35" spans="1:3">
      <c r="A35" s="2" t="s">
        <v>90</v>
      </c>
      <c r="B35" s="4">
        <v>134</v>
      </c>
      <c r="C35" s="3" t="str">
        <f t="shared" si="0"/>
        <v>pbrun symrdf -g fdcgcgracad25p_26p_2804_A134 -rdfg 134 verify -split</v>
      </c>
    </row>
    <row r="36" spans="1:3">
      <c r="A36" s="4" t="s">
        <v>89</v>
      </c>
      <c r="B36" s="4">
        <v>134</v>
      </c>
      <c r="C36" s="3" t="str">
        <f t="shared" si="0"/>
        <v>pbrun symrdf -g fdcgcgracad25p_26p_add_A134 -rdfg 134 verify -split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D52" sqref="D52"/>
    </sheetView>
  </sheetViews>
  <sheetFormatPr defaultRowHeight="15"/>
  <cols>
    <col min="1" max="1" width="34" bestFit="1" customWidth="1"/>
    <col min="3" max="3" width="74.140625" bestFit="1" customWidth="1"/>
    <col min="6" max="7" width="16" bestFit="1" customWidth="1"/>
    <col min="8" max="8" width="34" bestFit="1" customWidth="1"/>
  </cols>
  <sheetData>
    <row r="1" spans="1:8" s="3" customFormat="1">
      <c r="A1" s="3" t="s">
        <v>60</v>
      </c>
      <c r="B1" s="3" t="s">
        <v>61</v>
      </c>
      <c r="C1" s="3" t="s">
        <v>173</v>
      </c>
      <c r="D1" s="3" t="s">
        <v>174</v>
      </c>
    </row>
    <row r="2" spans="1:8">
      <c r="A2" s="3" t="s">
        <v>27</v>
      </c>
      <c r="B2">
        <v>42</v>
      </c>
      <c r="C2" s="3" t="str">
        <f>CONCATENATE("pbrun symrdf -g ", A2," -rdfg ", B2," verify -split")</f>
        <v>pbrun symrdf -g fdcgcgtibla61_71p_2804_3286_A42 -rdfg 42 verify -split</v>
      </c>
      <c r="D2" s="3" t="s">
        <v>172</v>
      </c>
      <c r="E2" s="12" t="s">
        <v>525</v>
      </c>
      <c r="F2" s="14" t="s">
        <v>526</v>
      </c>
      <c r="G2" s="15" t="s">
        <v>527</v>
      </c>
      <c r="H2" s="13" t="s">
        <v>27</v>
      </c>
    </row>
    <row r="3" spans="1:8">
      <c r="A3" s="3" t="s">
        <v>28</v>
      </c>
      <c r="B3">
        <v>43</v>
      </c>
      <c r="C3" s="3" t="str">
        <f t="shared" ref="C3:C50" si="0">CONCATENATE("pbrun symrdf -g ", A3," -rdfg ", B3," verify -split")</f>
        <v>pbrun symrdf -g fdcgcgtibla62_72p_2804_3286_A43 -rdfg 43 verify -split</v>
      </c>
      <c r="D3" s="3" t="s">
        <v>172</v>
      </c>
      <c r="E3" s="12" t="s">
        <v>525</v>
      </c>
      <c r="F3" s="14" t="s">
        <v>528</v>
      </c>
      <c r="G3" s="15" t="s">
        <v>529</v>
      </c>
      <c r="H3" s="13" t="s">
        <v>28</v>
      </c>
    </row>
    <row r="4" spans="1:8">
      <c r="A4" s="3" t="s">
        <v>29</v>
      </c>
      <c r="B4">
        <v>44</v>
      </c>
      <c r="C4" s="3" t="str">
        <f t="shared" si="0"/>
        <v>pbrun symrdf -g fdcgcgtibla63_73p_2804_3286_A44 -rdfg 44 verify -split</v>
      </c>
      <c r="D4" s="3" t="s">
        <v>172</v>
      </c>
      <c r="E4" s="12" t="s">
        <v>525</v>
      </c>
      <c r="F4" s="14" t="s">
        <v>530</v>
      </c>
      <c r="G4" s="15" t="s">
        <v>531</v>
      </c>
      <c r="H4" s="13" t="s">
        <v>29</v>
      </c>
    </row>
    <row r="5" spans="1:8">
      <c r="A5" s="3" t="s">
        <v>30</v>
      </c>
      <c r="B5">
        <v>30</v>
      </c>
      <c r="C5" s="3" t="str">
        <f t="shared" si="0"/>
        <v>pbrun symrdf -g fdcgcgtibla01p_2804_3286_A30 -rdfg 30 verify -split</v>
      </c>
      <c r="D5" s="3" t="s">
        <v>172</v>
      </c>
      <c r="E5" s="12" t="s">
        <v>525</v>
      </c>
      <c r="F5" s="14" t="s">
        <v>532</v>
      </c>
      <c r="G5" s="15" t="s">
        <v>533</v>
      </c>
      <c r="H5" s="13" t="s">
        <v>30</v>
      </c>
    </row>
    <row r="6" spans="1:8">
      <c r="A6" s="3" t="s">
        <v>31</v>
      </c>
      <c r="B6">
        <v>33</v>
      </c>
      <c r="C6" s="3" t="str">
        <f t="shared" si="0"/>
        <v>pbrun symrdf -g fdcgcgtibla02p_2804_3286_A33 -rdfg 33 verify -split</v>
      </c>
      <c r="D6" s="3" t="s">
        <v>172</v>
      </c>
      <c r="E6" s="12" t="s">
        <v>525</v>
      </c>
      <c r="F6" s="14" t="s">
        <v>534</v>
      </c>
      <c r="G6" s="15" t="s">
        <v>535</v>
      </c>
      <c r="H6" s="13" t="s">
        <v>31</v>
      </c>
    </row>
    <row r="7" spans="1:8">
      <c r="A7" s="3" t="s">
        <v>32</v>
      </c>
      <c r="B7">
        <v>31</v>
      </c>
      <c r="C7" s="3" t="str">
        <f t="shared" si="0"/>
        <v>pbrun symrdf -g fdcgcgtibla05p_2804_3286_A31 -rdfg 31 verify -split</v>
      </c>
      <c r="D7" s="3" t="s">
        <v>172</v>
      </c>
      <c r="E7" s="12" t="s">
        <v>525</v>
      </c>
      <c r="F7" s="14" t="s">
        <v>536</v>
      </c>
      <c r="G7" s="15" t="s">
        <v>537</v>
      </c>
      <c r="H7" s="13" t="s">
        <v>32</v>
      </c>
    </row>
    <row r="8" spans="1:8">
      <c r="A8" s="3" t="s">
        <v>33</v>
      </c>
      <c r="B8">
        <v>34</v>
      </c>
      <c r="C8" s="3" t="str">
        <f t="shared" si="0"/>
        <v>pbrun symrdf -g fdcgcgtibla06p_2804_3286_A34 -rdfg 34 verify -split</v>
      </c>
      <c r="D8" s="3" t="s">
        <v>172</v>
      </c>
      <c r="E8" s="12" t="s">
        <v>525</v>
      </c>
      <c r="F8" s="14" t="s">
        <v>142</v>
      </c>
      <c r="G8" s="15" t="s">
        <v>538</v>
      </c>
      <c r="H8" s="13" t="s">
        <v>33</v>
      </c>
    </row>
    <row r="9" spans="1:8">
      <c r="A9" s="3" t="s">
        <v>34</v>
      </c>
      <c r="B9">
        <v>32</v>
      </c>
      <c r="C9" s="3" t="str">
        <f t="shared" si="0"/>
        <v>pbrun symrdf -g fdcgcgtibla09p_2804_3286_A32 -rdfg 32 verify -split</v>
      </c>
      <c r="D9" s="3" t="s">
        <v>172</v>
      </c>
      <c r="E9" s="12" t="s">
        <v>525</v>
      </c>
      <c r="F9" s="14" t="s">
        <v>143</v>
      </c>
      <c r="G9" s="15" t="s">
        <v>539</v>
      </c>
      <c r="H9" s="13" t="s">
        <v>34</v>
      </c>
    </row>
    <row r="10" spans="1:8">
      <c r="A10" s="3" t="s">
        <v>35</v>
      </c>
      <c r="B10">
        <v>35</v>
      </c>
      <c r="C10" s="3" t="str">
        <f t="shared" si="0"/>
        <v>pbrun symrdf -g fdcgcgtibla10p_2804_3286_A35 -rdfg 35 verify -split</v>
      </c>
      <c r="D10" s="3" t="s">
        <v>172</v>
      </c>
      <c r="E10" s="12" t="s">
        <v>525</v>
      </c>
      <c r="F10" s="14" t="s">
        <v>144</v>
      </c>
      <c r="G10" s="15" t="s">
        <v>540</v>
      </c>
      <c r="H10" s="13" t="s">
        <v>35</v>
      </c>
    </row>
    <row r="11" spans="1:8">
      <c r="A11" s="3" t="s">
        <v>36</v>
      </c>
      <c r="B11">
        <v>59</v>
      </c>
      <c r="C11" s="3" t="str">
        <f t="shared" si="0"/>
        <v>pbrun symrdf -g fdcgcgtibla13p_2804_3286_A59 -rdfg 59 verify -split</v>
      </c>
      <c r="D11" s="3" t="s">
        <v>172</v>
      </c>
      <c r="E11" s="12" t="s">
        <v>525</v>
      </c>
      <c r="F11" s="14" t="s">
        <v>145</v>
      </c>
      <c r="G11" s="15" t="s">
        <v>541</v>
      </c>
      <c r="H11" s="13" t="s">
        <v>36</v>
      </c>
    </row>
    <row r="12" spans="1:8">
      <c r="A12" s="3" t="s">
        <v>37</v>
      </c>
      <c r="B12">
        <v>60</v>
      </c>
      <c r="C12" s="3" t="str">
        <f t="shared" si="0"/>
        <v>pbrun symrdf -g fdcgcgtibla14p_2804_3286_A60 -rdfg 60 verify -split</v>
      </c>
      <c r="D12" s="3" t="s">
        <v>172</v>
      </c>
      <c r="E12" s="12" t="s">
        <v>525</v>
      </c>
      <c r="F12" s="14" t="s">
        <v>146</v>
      </c>
      <c r="G12" s="15" t="s">
        <v>542</v>
      </c>
      <c r="H12" s="13" t="s">
        <v>37</v>
      </c>
    </row>
    <row r="13" spans="1:8">
      <c r="A13" s="3" t="s">
        <v>38</v>
      </c>
      <c r="B13">
        <v>63</v>
      </c>
      <c r="C13" s="3" t="str">
        <f t="shared" si="0"/>
        <v>pbrun symrdf -g fdcgcgtibla17p_2804_3286_A63 -rdfg 63 verify -split</v>
      </c>
      <c r="D13" s="3" t="s">
        <v>172</v>
      </c>
      <c r="E13" s="12" t="s">
        <v>525</v>
      </c>
      <c r="F13" s="14" t="s">
        <v>147</v>
      </c>
      <c r="G13" s="15" t="s">
        <v>543</v>
      </c>
      <c r="H13" s="13" t="s">
        <v>38</v>
      </c>
    </row>
    <row r="14" spans="1:8">
      <c r="A14" s="3" t="s">
        <v>39</v>
      </c>
      <c r="B14">
        <v>64</v>
      </c>
      <c r="C14" s="3" t="str">
        <f t="shared" si="0"/>
        <v>pbrun symrdf -g fdcgcgtibla18p_2804_3286_A64 -rdfg 64 verify -split</v>
      </c>
      <c r="D14" s="3" t="s">
        <v>172</v>
      </c>
      <c r="E14" s="12" t="s">
        <v>525</v>
      </c>
      <c r="F14" s="14" t="s">
        <v>148</v>
      </c>
      <c r="G14" s="15" t="s">
        <v>544</v>
      </c>
      <c r="H14" s="13" t="s">
        <v>39</v>
      </c>
    </row>
    <row r="15" spans="1:8">
      <c r="A15" s="3" t="s">
        <v>40</v>
      </c>
      <c r="B15">
        <v>46</v>
      </c>
      <c r="C15" s="3" t="str">
        <f t="shared" si="0"/>
        <v>pbrun symrdf -g fdcgcgtibla81_91p_2804_3286_A46 -rdfg 46 verify -split</v>
      </c>
      <c r="D15" s="3" t="s">
        <v>172</v>
      </c>
      <c r="E15" s="12" t="s">
        <v>525</v>
      </c>
      <c r="F15" s="14" t="s">
        <v>149</v>
      </c>
      <c r="G15" s="15" t="s">
        <v>545</v>
      </c>
      <c r="H15" s="13" t="s">
        <v>40</v>
      </c>
    </row>
    <row r="16" spans="1:8">
      <c r="A16" s="3" t="s">
        <v>41</v>
      </c>
      <c r="B16">
        <v>45</v>
      </c>
      <c r="C16" s="3" t="str">
        <f t="shared" si="0"/>
        <v>pbrun symrdf -g fdcgcgmqmla65_75p_2804_3286_A45 -rdfg 45 verify -split</v>
      </c>
      <c r="D16" s="3" t="s">
        <v>172</v>
      </c>
      <c r="E16" s="12" t="s">
        <v>525</v>
      </c>
      <c r="F16" s="14" t="s">
        <v>150</v>
      </c>
      <c r="G16" s="15" t="s">
        <v>546</v>
      </c>
      <c r="H16" s="13" t="s">
        <v>41</v>
      </c>
    </row>
    <row r="17" spans="1:8">
      <c r="A17" s="3" t="s">
        <v>42</v>
      </c>
      <c r="B17">
        <v>36</v>
      </c>
      <c r="C17" s="3" t="str">
        <f t="shared" si="0"/>
        <v>pbrun symrdf -g fdcgcgmqmla19p_2804_3286_A36 -rdfg 36 verify -split</v>
      </c>
      <c r="D17" s="3" t="s">
        <v>172</v>
      </c>
      <c r="E17" s="12" t="s">
        <v>525</v>
      </c>
      <c r="F17" s="14" t="s">
        <v>151</v>
      </c>
      <c r="G17" s="15" t="s">
        <v>547</v>
      </c>
      <c r="H17" s="13" t="s">
        <v>42</v>
      </c>
    </row>
    <row r="18" spans="1:8">
      <c r="A18" s="3" t="s">
        <v>43</v>
      </c>
      <c r="B18">
        <v>39</v>
      </c>
      <c r="C18" s="3" t="str">
        <f t="shared" si="0"/>
        <v>pbrun symrdf -g fdcgcgmqmla20p_2804_3286_A39 -rdfg 39 verify -split</v>
      </c>
      <c r="D18" s="3" t="s">
        <v>172</v>
      </c>
      <c r="E18" s="12" t="s">
        <v>525</v>
      </c>
      <c r="F18" s="14" t="s">
        <v>548</v>
      </c>
      <c r="G18" s="15" t="s">
        <v>549</v>
      </c>
      <c r="H18" s="13" t="s">
        <v>43</v>
      </c>
    </row>
    <row r="19" spans="1:8">
      <c r="A19" s="3" t="s">
        <v>44</v>
      </c>
      <c r="B19">
        <v>37</v>
      </c>
      <c r="C19" s="3" t="str">
        <f t="shared" si="0"/>
        <v>pbrun symrdf -g fdcgcgtibla03p_2804_3286_A37 -rdfg 37 verify -split</v>
      </c>
      <c r="D19" s="3" t="s">
        <v>172</v>
      </c>
      <c r="E19" s="12" t="s">
        <v>525</v>
      </c>
      <c r="F19" s="14" t="s">
        <v>550</v>
      </c>
      <c r="G19" s="15" t="s">
        <v>551</v>
      </c>
      <c r="H19" s="13" t="s">
        <v>44</v>
      </c>
    </row>
    <row r="20" spans="1:8">
      <c r="A20" s="3" t="s">
        <v>45</v>
      </c>
      <c r="B20">
        <v>40</v>
      </c>
      <c r="C20" s="3" t="str">
        <f t="shared" si="0"/>
        <v>pbrun symrdf -g fdcgcgtibla04p_2804_3286_A40 -rdfg 40 verify -split</v>
      </c>
      <c r="D20" s="3" t="s">
        <v>172</v>
      </c>
      <c r="E20" s="12" t="s">
        <v>525</v>
      </c>
      <c r="F20" s="14" t="s">
        <v>552</v>
      </c>
      <c r="G20" s="15" t="s">
        <v>553</v>
      </c>
      <c r="H20" s="13" t="s">
        <v>45</v>
      </c>
    </row>
    <row r="21" spans="1:8">
      <c r="A21" s="3" t="s">
        <v>46</v>
      </c>
      <c r="B21">
        <v>38</v>
      </c>
      <c r="C21" s="3" t="str">
        <f t="shared" si="0"/>
        <v>pbrun symrdf -g fdcgcgtibla07p_2804_3286_A38 -rdfg 38 verify -split</v>
      </c>
      <c r="D21" s="3" t="s">
        <v>172</v>
      </c>
      <c r="E21" s="12" t="s">
        <v>525</v>
      </c>
      <c r="F21" s="14" t="s">
        <v>554</v>
      </c>
      <c r="G21" s="15" t="s">
        <v>555</v>
      </c>
      <c r="H21" s="13" t="s">
        <v>46</v>
      </c>
    </row>
    <row r="22" spans="1:8">
      <c r="A22" s="3" t="s">
        <v>47</v>
      </c>
      <c r="B22">
        <v>41</v>
      </c>
      <c r="C22" s="3" t="str">
        <f t="shared" si="0"/>
        <v>pbrun symrdf -g fdcgcgtibla08p_2804_3286_A41 -rdfg 41 verify -split</v>
      </c>
      <c r="D22" s="3" t="s">
        <v>172</v>
      </c>
      <c r="E22" s="12" t="s">
        <v>525</v>
      </c>
      <c r="F22" s="14" t="s">
        <v>154</v>
      </c>
      <c r="G22" s="15" t="s">
        <v>556</v>
      </c>
      <c r="H22" s="13" t="s">
        <v>47</v>
      </c>
    </row>
    <row r="23" spans="1:8">
      <c r="A23" s="3" t="s">
        <v>48</v>
      </c>
      <c r="B23">
        <v>58</v>
      </c>
      <c r="C23" s="3" t="str">
        <f t="shared" si="0"/>
        <v>pbrun symrdf -g fdcgcgtibla12p_2804_3286_A58 -rdfg 58 verify -split</v>
      </c>
      <c r="D23" s="3" t="s">
        <v>172</v>
      </c>
      <c r="E23" s="12" t="s">
        <v>525</v>
      </c>
      <c r="F23" s="14" t="s">
        <v>155</v>
      </c>
      <c r="G23" s="15" t="s">
        <v>557</v>
      </c>
      <c r="H23" s="13" t="s">
        <v>48</v>
      </c>
    </row>
    <row r="24" spans="1:8">
      <c r="A24" s="3" t="s">
        <v>49</v>
      </c>
      <c r="B24">
        <v>61</v>
      </c>
      <c r="C24" s="3" t="str">
        <f t="shared" si="0"/>
        <v>pbrun symrdf -g fdcgcgtibla15p_2804_3286_A61 -rdfg 61 verify -split</v>
      </c>
      <c r="D24" s="3" t="s">
        <v>172</v>
      </c>
      <c r="E24" s="12" t="s">
        <v>525</v>
      </c>
      <c r="F24" s="14" t="s">
        <v>156</v>
      </c>
      <c r="G24" s="15" t="s">
        <v>558</v>
      </c>
      <c r="H24" s="13" t="s">
        <v>49</v>
      </c>
    </row>
    <row r="25" spans="1:8">
      <c r="A25" s="3" t="s">
        <v>50</v>
      </c>
      <c r="B25">
        <v>62</v>
      </c>
      <c r="C25" s="3" t="str">
        <f t="shared" si="0"/>
        <v>pbrun symrdf -g fdcgcgtibla16p_2804_3286_A62 -rdfg 62 verify -split</v>
      </c>
      <c r="D25" s="3" t="s">
        <v>172</v>
      </c>
      <c r="E25" s="12" t="s">
        <v>525</v>
      </c>
      <c r="F25" s="14" t="s">
        <v>157</v>
      </c>
      <c r="G25" s="15" t="s">
        <v>559</v>
      </c>
      <c r="H25" s="13" t="s">
        <v>50</v>
      </c>
    </row>
    <row r="26" spans="1:8" ht="45">
      <c r="A26" s="4" t="s">
        <v>64</v>
      </c>
      <c r="B26">
        <v>47</v>
      </c>
      <c r="C26" s="3" t="str">
        <f>CONCATENATE("pbrun symrdf -g ", A26," -rdfg ", B26," split -symforce -force")</f>
        <v>pbrun symrdf -g fdcgcgeclla64_74p_2804_3286_A47 -rdfg 47 split -symforce -force</v>
      </c>
      <c r="D26" s="3" t="s">
        <v>172</v>
      </c>
      <c r="E26" s="12" t="s">
        <v>525</v>
      </c>
      <c r="F26" s="14" t="s">
        <v>158</v>
      </c>
      <c r="G26" s="15" t="s">
        <v>560</v>
      </c>
      <c r="H26" s="11" t="s">
        <v>51</v>
      </c>
    </row>
    <row r="27" spans="1:8" s="3" customFormat="1" ht="45">
      <c r="A27" s="9" t="s">
        <v>82</v>
      </c>
      <c r="B27" s="3">
        <v>47</v>
      </c>
      <c r="C27" s="3" t="str">
        <f t="shared" ref="C27:C50" si="1">CONCATENATE("pbrun symrdf -g ", A27," -rdfg ", B27," split -symforce -force")</f>
        <v>pbrun symrdf -g fdcgcgracad15p_16p_2804_A130 -rdfg 47 split -symforce -force</v>
      </c>
      <c r="D27" s="3" t="s">
        <v>172</v>
      </c>
      <c r="E27" s="12" t="s">
        <v>525</v>
      </c>
      <c r="F27" s="14" t="s">
        <v>159</v>
      </c>
      <c r="G27" s="15" t="s">
        <v>561</v>
      </c>
      <c r="H27" s="11" t="s">
        <v>51</v>
      </c>
    </row>
    <row r="28" spans="1:8" s="3" customFormat="1" ht="45">
      <c r="A28" s="9" t="s">
        <v>81</v>
      </c>
      <c r="B28" s="3">
        <v>47</v>
      </c>
      <c r="C28" s="3" t="str">
        <f t="shared" si="1"/>
        <v>pbrun symrdf -g fdcgcgracad15p_16p_add_A130 -rdfg 47 split -symforce -force</v>
      </c>
      <c r="D28" s="3" t="s">
        <v>172</v>
      </c>
      <c r="E28" s="12" t="s">
        <v>525</v>
      </c>
      <c r="F28" s="14" t="s">
        <v>160</v>
      </c>
      <c r="G28" s="15" t="s">
        <v>562</v>
      </c>
      <c r="H28" s="11" t="s">
        <v>52</v>
      </c>
    </row>
    <row r="29" spans="1:8" ht="45">
      <c r="A29" s="4" t="s">
        <v>67</v>
      </c>
      <c r="B29">
        <v>48</v>
      </c>
      <c r="C29" s="3" t="str">
        <f t="shared" si="1"/>
        <v>pbrun symrdf -g fdcgcgmanla31p_2804_3286_A48 -rdfg 48 split -symforce -force</v>
      </c>
      <c r="D29" s="3" t="s">
        <v>172</v>
      </c>
      <c r="E29" s="12" t="s">
        <v>525</v>
      </c>
      <c r="F29" s="14" t="s">
        <v>161</v>
      </c>
      <c r="G29" s="15" t="s">
        <v>563</v>
      </c>
      <c r="H29" s="11" t="s">
        <v>53</v>
      </c>
    </row>
    <row r="30" spans="1:8" s="3" customFormat="1" ht="30">
      <c r="A30" s="4" t="s">
        <v>65</v>
      </c>
      <c r="B30" s="3">
        <v>48</v>
      </c>
      <c r="C30" s="3" t="str">
        <f t="shared" si="1"/>
        <v>pbrun symrdf -g fdcgcgmanla31p_add_2804_A48 -rdfg 48 split -symforce -force</v>
      </c>
      <c r="D30" s="3" t="s">
        <v>172</v>
      </c>
      <c r="E30" s="12" t="s">
        <v>525</v>
      </c>
      <c r="F30" s="14" t="s">
        <v>162</v>
      </c>
      <c r="G30" s="15" t="s">
        <v>564</v>
      </c>
      <c r="H30" s="11" t="s">
        <v>54</v>
      </c>
    </row>
    <row r="31" spans="1:8" s="3" customFormat="1" ht="45">
      <c r="A31" s="4" t="s">
        <v>66</v>
      </c>
      <c r="B31" s="3">
        <v>48</v>
      </c>
      <c r="C31" s="3" t="str">
        <f t="shared" si="1"/>
        <v>pbrun symrdf -g fdcgcgmanla31p_boot_2804_A48 -rdfg 48 split -symforce -force</v>
      </c>
      <c r="D31" s="3" t="s">
        <v>172</v>
      </c>
      <c r="E31" s="12" t="s">
        <v>525</v>
      </c>
      <c r="F31" s="15" t="s">
        <v>565</v>
      </c>
      <c r="G31" s="15" t="s">
        <v>566</v>
      </c>
      <c r="H31" s="11" t="s">
        <v>55</v>
      </c>
    </row>
    <row r="32" spans="1:8" ht="45">
      <c r="A32" s="4" t="s">
        <v>72</v>
      </c>
      <c r="B32">
        <v>49</v>
      </c>
      <c r="C32" s="3" t="str">
        <f t="shared" si="1"/>
        <v>pbrun symrdf -g fdcgcgecllw01p_2804_3286_A49 -rdfg 49 split -symforce -force</v>
      </c>
      <c r="D32" s="3" t="s">
        <v>172</v>
      </c>
      <c r="E32" s="12" t="s">
        <v>525</v>
      </c>
      <c r="F32" s="15" t="s">
        <v>567</v>
      </c>
      <c r="G32" s="15" t="s">
        <v>568</v>
      </c>
      <c r="H32" s="11" t="s">
        <v>56</v>
      </c>
    </row>
    <row r="33" spans="1:8" s="3" customFormat="1" ht="45">
      <c r="A33" s="9" t="s">
        <v>88</v>
      </c>
      <c r="B33" s="3">
        <v>49</v>
      </c>
      <c r="C33" s="3" t="str">
        <f t="shared" si="1"/>
        <v>pbrun symrdf -g fdcgcgracad21p_22p_2804_A133 -rdfg 49 split -symforce -force</v>
      </c>
      <c r="D33" s="3" t="s">
        <v>172</v>
      </c>
      <c r="E33" s="12" t="s">
        <v>525</v>
      </c>
      <c r="F33" s="15" t="s">
        <v>164</v>
      </c>
      <c r="G33" s="15" t="s">
        <v>569</v>
      </c>
      <c r="H33" s="11" t="s">
        <v>57</v>
      </c>
    </row>
    <row r="34" spans="1:8" s="3" customFormat="1" ht="45">
      <c r="A34" s="4" t="s">
        <v>71</v>
      </c>
      <c r="B34" s="3">
        <v>49</v>
      </c>
      <c r="C34" s="3" t="str">
        <f t="shared" si="1"/>
        <v>pbrun symrdf -g fdcgcgecllw01p_boot_2804_A49 -rdfg 49 split -symforce -force</v>
      </c>
      <c r="D34" s="3" t="s">
        <v>172</v>
      </c>
      <c r="E34" s="12" t="s">
        <v>525</v>
      </c>
      <c r="F34" s="15" t="s">
        <v>165</v>
      </c>
      <c r="G34" s="15" t="s">
        <v>570</v>
      </c>
      <c r="H34" s="11" t="s">
        <v>58</v>
      </c>
    </row>
    <row r="35" spans="1:8" ht="30">
      <c r="A35" s="4" t="s">
        <v>70</v>
      </c>
      <c r="B35">
        <v>50</v>
      </c>
      <c r="C35" s="3" t="str">
        <f t="shared" si="1"/>
        <v>pbrun symrdf -g fdcgcgecllw03p_2804_3286_A50 -rdfg 50 split -symforce -force</v>
      </c>
      <c r="D35" s="3" t="s">
        <v>172</v>
      </c>
      <c r="E35" s="12" t="s">
        <v>525</v>
      </c>
      <c r="F35" s="15" t="s">
        <v>166</v>
      </c>
      <c r="G35" s="15" t="s">
        <v>571</v>
      </c>
      <c r="H35" s="11" t="s">
        <v>59</v>
      </c>
    </row>
    <row r="36" spans="1:8" s="3" customFormat="1">
      <c r="A36" s="4" t="s">
        <v>69</v>
      </c>
      <c r="B36" s="3">
        <v>50</v>
      </c>
      <c r="C36" s="3" t="str">
        <f t="shared" si="1"/>
        <v>pbrun symrdf -g fdcgcgecllw03p_boot_2804__A50 -rdfg 50 split -symforce -force</v>
      </c>
      <c r="D36" s="3" t="s">
        <v>172</v>
      </c>
      <c r="E36" s="12" t="s">
        <v>525</v>
      </c>
      <c r="F36" s="15" t="s">
        <v>167</v>
      </c>
      <c r="G36" s="15" t="s">
        <v>572</v>
      </c>
    </row>
    <row r="37" spans="1:8">
      <c r="A37" s="4" t="s">
        <v>95</v>
      </c>
      <c r="B37">
        <v>51</v>
      </c>
      <c r="C37" s="3" t="str">
        <f t="shared" si="1"/>
        <v>pbrun symrdf -g fdcgcgecllw05p_2804_3286_A51 -rdfg 51 split -symforce -force</v>
      </c>
      <c r="D37" s="3" t="s">
        <v>172</v>
      </c>
      <c r="E37" s="12" t="s">
        <v>525</v>
      </c>
      <c r="F37" s="15" t="s">
        <v>168</v>
      </c>
      <c r="G37" s="15" t="s">
        <v>573</v>
      </c>
      <c r="H37" s="3"/>
    </row>
    <row r="38" spans="1:8" s="3" customFormat="1">
      <c r="A38" s="4" t="s">
        <v>96</v>
      </c>
      <c r="B38" s="3">
        <v>51</v>
      </c>
      <c r="C38" s="3" t="str">
        <f t="shared" si="1"/>
        <v>pbrun symrdf -g fdcgcgecllw05p_add_2804_A51 -rdfg 51 split -symforce -force</v>
      </c>
      <c r="D38" s="3" t="s">
        <v>172</v>
      </c>
      <c r="E38" s="12" t="s">
        <v>525</v>
      </c>
      <c r="F38" s="15" t="s">
        <v>169</v>
      </c>
      <c r="G38" s="15" t="s">
        <v>574</v>
      </c>
      <c r="H38"/>
    </row>
    <row r="39" spans="1:8" s="3" customFormat="1">
      <c r="A39" s="4" t="s">
        <v>97</v>
      </c>
      <c r="B39" s="3">
        <v>51</v>
      </c>
      <c r="C39" s="3" t="str">
        <f t="shared" si="1"/>
        <v>pbrun symrdf -g fdcgcgecllw05p_boot_2804_A51 -rdfg 51 split -symforce -force</v>
      </c>
      <c r="D39" s="3" t="s">
        <v>172</v>
      </c>
      <c r="E39" s="12" t="s">
        <v>525</v>
      </c>
      <c r="F39" s="15" t="s">
        <v>170</v>
      </c>
      <c r="G39" s="15" t="s">
        <v>575</v>
      </c>
    </row>
    <row r="40" spans="1:8">
      <c r="A40" s="4" t="s">
        <v>98</v>
      </c>
      <c r="B40">
        <v>53</v>
      </c>
      <c r="C40" s="3" t="str">
        <f t="shared" si="1"/>
        <v>pbrun symrdf -g fdcgcgecllw06p_2804_3286_A53 -rdfg 53 split -symforce -force</v>
      </c>
      <c r="D40" s="3" t="s">
        <v>172</v>
      </c>
      <c r="E40" s="12" t="s">
        <v>525</v>
      </c>
      <c r="F40" s="15" t="s">
        <v>171</v>
      </c>
      <c r="G40" s="15" t="s">
        <v>576</v>
      </c>
      <c r="H40" s="3"/>
    </row>
    <row r="41" spans="1:8" s="3" customFormat="1">
      <c r="A41" s="4" t="s">
        <v>99</v>
      </c>
      <c r="B41" s="3">
        <v>53</v>
      </c>
      <c r="C41" s="3" t="str">
        <f t="shared" si="1"/>
        <v>pbrun symrdf -g fdcgcgecllw06p_add_2804_A53 -rdfg 53 split -symforce -force</v>
      </c>
      <c r="D41" s="3" t="s">
        <v>172</v>
      </c>
      <c r="H41"/>
    </row>
    <row r="42" spans="1:8" s="3" customFormat="1">
      <c r="A42" s="4" t="s">
        <v>100</v>
      </c>
      <c r="B42" s="3">
        <v>53</v>
      </c>
      <c r="C42" s="3" t="str">
        <f t="shared" si="1"/>
        <v>pbrun symrdf -g fdcgcgecllw06p_boot_2804_A53 -rdfg 53 split -symforce -force</v>
      </c>
      <c r="D42" s="3" t="s">
        <v>172</v>
      </c>
    </row>
    <row r="43" spans="1:8">
      <c r="A43" s="4" t="s">
        <v>101</v>
      </c>
      <c r="B43">
        <v>52</v>
      </c>
      <c r="C43" s="3" t="str">
        <f t="shared" si="1"/>
        <v>pbrun symrdf -g fdcgcgecllw07p_2804_3286_A52 -rdfg 52 split -symforce -force</v>
      </c>
      <c r="D43" s="3" t="s">
        <v>172</v>
      </c>
      <c r="H43" s="3"/>
    </row>
    <row r="44" spans="1:8" s="3" customFormat="1">
      <c r="A44" s="4" t="s">
        <v>102</v>
      </c>
      <c r="B44" s="3">
        <v>52</v>
      </c>
      <c r="C44" s="3" t="str">
        <f t="shared" si="1"/>
        <v>pbrun symrdf -g fdcgcgecllw07p_add_2804_A52 -rdfg 52 split -symforce -force</v>
      </c>
      <c r="D44" s="3" t="s">
        <v>172</v>
      </c>
      <c r="H44"/>
    </row>
    <row r="45" spans="1:8" s="3" customFormat="1">
      <c r="A45" s="4" t="s">
        <v>103</v>
      </c>
      <c r="B45" s="3">
        <v>52</v>
      </c>
      <c r="C45" s="3" t="str">
        <f t="shared" si="1"/>
        <v>pbrun symrdf -g fdcgcgecllw07p_boot_2804_A52 -rdfg 52 split -symforce -force</v>
      </c>
      <c r="D45" s="3" t="s">
        <v>172</v>
      </c>
    </row>
    <row r="46" spans="1:8">
      <c r="A46" s="4" t="s">
        <v>104</v>
      </c>
      <c r="B46">
        <v>54</v>
      </c>
      <c r="C46" s="3" t="str">
        <f t="shared" si="1"/>
        <v>pbrun symrdf -g fdcgcgecllw08p_2804_3286_A54 -rdfg 54 split -symforce -force</v>
      </c>
      <c r="D46" s="3" t="s">
        <v>172</v>
      </c>
    </row>
    <row r="47" spans="1:8" s="3" customFormat="1">
      <c r="A47" s="4" t="s">
        <v>105</v>
      </c>
      <c r="B47" s="3">
        <v>54</v>
      </c>
      <c r="C47" s="3" t="str">
        <f t="shared" si="1"/>
        <v>pbrun symrdf -g fdcgcgecllw08p_add_2804_A54 -rdfg 54 split -symforce -force</v>
      </c>
      <c r="D47" s="3" t="s">
        <v>172</v>
      </c>
      <c r="H47"/>
    </row>
    <row r="48" spans="1:8" s="3" customFormat="1">
      <c r="A48" s="4" t="s">
        <v>106</v>
      </c>
      <c r="B48" s="3">
        <v>54</v>
      </c>
      <c r="C48" s="3" t="str">
        <f t="shared" si="1"/>
        <v>pbrun symrdf -g fdcgcgecllw08p_boot_2804_A54 -rdfg 54 split -symforce -force</v>
      </c>
      <c r="D48" s="3" t="s">
        <v>172</v>
      </c>
      <c r="H48"/>
    </row>
    <row r="49" spans="1:8">
      <c r="A49" s="4" t="s">
        <v>135</v>
      </c>
      <c r="B49">
        <v>57</v>
      </c>
      <c r="C49" s="3" t="str">
        <f t="shared" si="1"/>
        <v>pbrun symrdf -g fdcgcgtibla11p_2804_3286_A57 -rdfg 57 split -symforce -force</v>
      </c>
    </row>
    <row r="50" spans="1:8" s="3" customFormat="1">
      <c r="A50" s="4" t="s">
        <v>136</v>
      </c>
      <c r="B50" s="3">
        <v>57</v>
      </c>
      <c r="C50" s="3" t="str">
        <f t="shared" si="1"/>
        <v>pbrun symrdf -g fdcgcgtibla11p_ADD_2804_A57 -rdfg 57 split -symforce -force</v>
      </c>
      <c r="H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31"/>
  <sheetViews>
    <sheetView tabSelected="1" workbookViewId="0">
      <selection activeCell="E13" sqref="E13"/>
    </sheetView>
  </sheetViews>
  <sheetFormatPr defaultRowHeight="15"/>
  <cols>
    <col min="1" max="1" width="34" bestFit="1" customWidth="1"/>
    <col min="3" max="3" width="69.5703125" bestFit="1" customWidth="1"/>
  </cols>
  <sheetData>
    <row r="1" spans="1:3">
      <c r="A1" t="s">
        <v>139</v>
      </c>
      <c r="B1">
        <v>10</v>
      </c>
      <c r="C1" t="str">
        <f>CONCATENATE("pbrun symrdf -g ", A1," -rdfg ", B1," query ")</f>
        <v xml:space="preserve">pbrun symrdf -g tinbubm2700ffp1_2_2804_3286_A10 -rdfg 10 query </v>
      </c>
    </row>
    <row r="2" spans="1:3">
      <c r="A2" t="s">
        <v>30</v>
      </c>
      <c r="B2">
        <v>30</v>
      </c>
      <c r="C2" s="16" t="str">
        <f t="shared" ref="C2:C65" si="0">CONCATENATE("pbrun symrdf -g ", A2," -rdfg ", B2," query ")</f>
        <v xml:space="preserve">pbrun symrdf -g fdcgcgtibla01p_2804_3286_A30 -rdfg 30 query </v>
      </c>
    </row>
    <row r="3" spans="1:3">
      <c r="A3" t="s">
        <v>32</v>
      </c>
      <c r="B3">
        <v>31</v>
      </c>
      <c r="C3" s="16" t="str">
        <f t="shared" si="0"/>
        <v xml:space="preserve">pbrun symrdf -g fdcgcgtibla05p_2804_3286_A31 -rdfg 31 query </v>
      </c>
    </row>
    <row r="4" spans="1:3">
      <c r="A4" t="s">
        <v>34</v>
      </c>
      <c r="B4">
        <v>32</v>
      </c>
      <c r="C4" s="16" t="str">
        <f t="shared" si="0"/>
        <v xml:space="preserve">pbrun symrdf -g fdcgcgtibla09p_2804_3286_A32 -rdfg 32 query </v>
      </c>
    </row>
    <row r="5" spans="1:3">
      <c r="A5" t="s">
        <v>31</v>
      </c>
      <c r="B5">
        <v>33</v>
      </c>
      <c r="C5" s="16" t="str">
        <f t="shared" si="0"/>
        <v xml:space="preserve">pbrun symrdf -g fdcgcgtibla02p_2804_3286_A33 -rdfg 33 query </v>
      </c>
    </row>
    <row r="6" spans="1:3">
      <c r="A6" t="s">
        <v>33</v>
      </c>
      <c r="B6">
        <v>34</v>
      </c>
      <c r="C6" s="16" t="str">
        <f t="shared" si="0"/>
        <v xml:space="preserve">pbrun symrdf -g fdcgcgtibla06p_2804_3286_A34 -rdfg 34 query </v>
      </c>
    </row>
    <row r="7" spans="1:3">
      <c r="A7" t="s">
        <v>35</v>
      </c>
      <c r="B7">
        <v>35</v>
      </c>
      <c r="C7" s="16" t="str">
        <f t="shared" si="0"/>
        <v xml:space="preserve">pbrun symrdf -g fdcgcgtibla10p_2804_3286_A35 -rdfg 35 query </v>
      </c>
    </row>
    <row r="8" spans="1:3">
      <c r="A8" t="s">
        <v>42</v>
      </c>
      <c r="B8">
        <v>36</v>
      </c>
      <c r="C8" s="16" t="str">
        <f t="shared" si="0"/>
        <v xml:space="preserve">pbrun symrdf -g fdcgcgmqmla19p_2804_3286_A36 -rdfg 36 query </v>
      </c>
    </row>
    <row r="9" spans="1:3">
      <c r="A9" t="s">
        <v>44</v>
      </c>
      <c r="B9">
        <v>37</v>
      </c>
      <c r="C9" s="16" t="str">
        <f t="shared" si="0"/>
        <v xml:space="preserve">pbrun symrdf -g fdcgcgtibla03p_2804_3286_A37 -rdfg 37 query </v>
      </c>
    </row>
    <row r="10" spans="1:3">
      <c r="A10" t="s">
        <v>46</v>
      </c>
      <c r="B10">
        <v>38</v>
      </c>
      <c r="C10" s="16" t="str">
        <f t="shared" si="0"/>
        <v xml:space="preserve">pbrun symrdf -g fdcgcgtibla07p_2804_3286_A38 -rdfg 38 query </v>
      </c>
    </row>
    <row r="11" spans="1:3">
      <c r="A11" t="s">
        <v>43</v>
      </c>
      <c r="B11">
        <v>39</v>
      </c>
      <c r="C11" s="16" t="str">
        <f t="shared" si="0"/>
        <v xml:space="preserve">pbrun symrdf -g fdcgcgmqmla20p_2804_3286_A39 -rdfg 39 query </v>
      </c>
    </row>
    <row r="12" spans="1:3">
      <c r="A12" t="s">
        <v>45</v>
      </c>
      <c r="B12">
        <v>40</v>
      </c>
      <c r="C12" s="16" t="str">
        <f t="shared" si="0"/>
        <v xml:space="preserve">pbrun symrdf -g fdcgcgtibla04p_2804_3286_A40 -rdfg 40 query </v>
      </c>
    </row>
    <row r="13" spans="1:3">
      <c r="A13" t="s">
        <v>47</v>
      </c>
      <c r="B13">
        <v>41</v>
      </c>
      <c r="C13" s="16" t="str">
        <f t="shared" si="0"/>
        <v xml:space="preserve">pbrun symrdf -g fdcgcgtibla08p_2804_3286_A41 -rdfg 41 query </v>
      </c>
    </row>
    <row r="14" spans="1:3">
      <c r="A14" t="s">
        <v>27</v>
      </c>
      <c r="B14">
        <v>42</v>
      </c>
      <c r="C14" s="16" t="str">
        <f t="shared" si="0"/>
        <v xml:space="preserve">pbrun symrdf -g fdcgcgtibla61_71p_2804_3286_A42 -rdfg 42 query </v>
      </c>
    </row>
    <row r="15" spans="1:3">
      <c r="A15" t="s">
        <v>28</v>
      </c>
      <c r="B15">
        <v>43</v>
      </c>
      <c r="C15" s="16" t="str">
        <f t="shared" si="0"/>
        <v xml:space="preserve">pbrun symrdf -g fdcgcgtibla62_72p_2804_3286_A43 -rdfg 43 query </v>
      </c>
    </row>
    <row r="16" spans="1:3">
      <c r="A16" t="s">
        <v>29</v>
      </c>
      <c r="B16">
        <v>44</v>
      </c>
      <c r="C16" s="16" t="str">
        <f t="shared" si="0"/>
        <v xml:space="preserve">pbrun symrdf -g fdcgcgtibla63_73p_2804_3286_A44 -rdfg 44 query </v>
      </c>
    </row>
    <row r="17" spans="1:3">
      <c r="A17" t="s">
        <v>41</v>
      </c>
      <c r="B17">
        <v>45</v>
      </c>
      <c r="C17" s="16" t="str">
        <f t="shared" si="0"/>
        <v xml:space="preserve">pbrun symrdf -g fdcgcgmqmla65_75p_2804_3286_A45 -rdfg 45 query </v>
      </c>
    </row>
    <row r="18" spans="1:3">
      <c r="A18" t="s">
        <v>40</v>
      </c>
      <c r="B18">
        <v>46</v>
      </c>
      <c r="C18" s="16" t="str">
        <f t="shared" si="0"/>
        <v xml:space="preserve">pbrun symrdf -g fdcgcgtibla81_91p_2804_3286_A46 -rdfg 46 query </v>
      </c>
    </row>
    <row r="19" spans="1:3">
      <c r="A19" t="s">
        <v>64</v>
      </c>
      <c r="B19">
        <v>47</v>
      </c>
      <c r="C19" s="16" t="str">
        <f t="shared" si="0"/>
        <v xml:space="preserve">pbrun symrdf -g fdcgcgeclla64_74p_2804_3286_A47 -rdfg 47 query </v>
      </c>
    </row>
    <row r="20" spans="1:3">
      <c r="A20" t="s">
        <v>63</v>
      </c>
      <c r="B20">
        <v>47</v>
      </c>
      <c r="C20" s="16" t="str">
        <f t="shared" si="0"/>
        <v xml:space="preserve">pbrun symrdf -g fdcgcgeclla64_74p_add_2804_A47 -rdfg 47 query </v>
      </c>
    </row>
    <row r="21" spans="1:3">
      <c r="A21" s="16" t="s">
        <v>67</v>
      </c>
      <c r="B21">
        <v>48</v>
      </c>
      <c r="C21" s="16" t="str">
        <f t="shared" si="0"/>
        <v xml:space="preserve">pbrun symrdf -g fdcgcgmanla31p_2804_3286_A48 -rdfg 48 query </v>
      </c>
    </row>
    <row r="22" spans="1:3">
      <c r="A22" s="16" t="s">
        <v>65</v>
      </c>
      <c r="B22">
        <v>48</v>
      </c>
      <c r="C22" s="16" t="str">
        <f t="shared" si="0"/>
        <v xml:space="preserve">pbrun symrdf -g fdcgcgmanla31p_add_2804_A48 -rdfg 48 query </v>
      </c>
    </row>
    <row r="23" spans="1:3">
      <c r="A23" t="s">
        <v>66</v>
      </c>
      <c r="B23">
        <v>48</v>
      </c>
      <c r="C23" s="16" t="str">
        <f t="shared" si="0"/>
        <v xml:space="preserve">pbrun symrdf -g fdcgcgmanla31p_boot_2804_A48 -rdfg 48 query </v>
      </c>
    </row>
    <row r="24" spans="1:3">
      <c r="A24" t="s">
        <v>68</v>
      </c>
      <c r="B24">
        <v>49</v>
      </c>
      <c r="C24" s="16" t="str">
        <f t="shared" si="0"/>
        <v xml:space="preserve">pbrun symrdf -g fdcgcgecllw01p_add_2804_A49 -rdfg 49 query </v>
      </c>
    </row>
    <row r="25" spans="1:3">
      <c r="A25" t="s">
        <v>71</v>
      </c>
      <c r="B25">
        <v>49</v>
      </c>
      <c r="C25" s="16" t="str">
        <f t="shared" si="0"/>
        <v xml:space="preserve">pbrun symrdf -g fdcgcgecllw01p_boot_2804_A49 -rdfg 49 query </v>
      </c>
    </row>
    <row r="26" spans="1:3">
      <c r="A26" t="s">
        <v>70</v>
      </c>
      <c r="B26">
        <v>50</v>
      </c>
      <c r="C26" s="16" t="str">
        <f t="shared" si="0"/>
        <v xml:space="preserve">pbrun symrdf -g fdcgcgecllw03p_2804_3286_A50 -rdfg 50 query </v>
      </c>
    </row>
    <row r="27" spans="1:3">
      <c r="A27" s="16" t="s">
        <v>69</v>
      </c>
      <c r="B27">
        <v>50</v>
      </c>
      <c r="C27" s="16" t="str">
        <f t="shared" si="0"/>
        <v xml:space="preserve">pbrun symrdf -g fdcgcgecllw03p_boot_2804__A50 -rdfg 50 query </v>
      </c>
    </row>
    <row r="28" spans="1:3">
      <c r="A28" t="s">
        <v>96</v>
      </c>
      <c r="B28">
        <v>51</v>
      </c>
      <c r="C28" s="16" t="str">
        <f t="shared" si="0"/>
        <v xml:space="preserve">pbrun symrdf -g fdcgcgecllw05p_add_2804_A51 -rdfg 51 query </v>
      </c>
    </row>
    <row r="29" spans="1:3">
      <c r="A29" t="s">
        <v>97</v>
      </c>
      <c r="B29">
        <v>51</v>
      </c>
      <c r="C29" s="16" t="str">
        <f t="shared" si="0"/>
        <v xml:space="preserve">pbrun symrdf -g fdcgcgecllw05p_boot_2804_A51 -rdfg 51 query </v>
      </c>
    </row>
    <row r="30" spans="1:3">
      <c r="A30" t="s">
        <v>101</v>
      </c>
      <c r="B30">
        <v>52</v>
      </c>
      <c r="C30" s="16" t="str">
        <f t="shared" si="0"/>
        <v xml:space="preserve">pbrun symrdf -g fdcgcgecllw07p_2804_3286_A52 -rdfg 52 query </v>
      </c>
    </row>
    <row r="31" spans="1:3">
      <c r="A31" t="s">
        <v>102</v>
      </c>
      <c r="B31">
        <v>52</v>
      </c>
      <c r="C31" s="16" t="str">
        <f t="shared" si="0"/>
        <v xml:space="preserve">pbrun symrdf -g fdcgcgecllw07p_add_2804_A52 -rdfg 52 query </v>
      </c>
    </row>
    <row r="32" spans="1:3">
      <c r="A32" t="s">
        <v>103</v>
      </c>
      <c r="B32">
        <v>52</v>
      </c>
      <c r="C32" s="16" t="str">
        <f t="shared" si="0"/>
        <v xml:space="preserve">pbrun symrdf -g fdcgcgecllw07p_boot_2804_A52 -rdfg 52 query </v>
      </c>
    </row>
    <row r="33" spans="1:3">
      <c r="A33" t="s">
        <v>98</v>
      </c>
      <c r="B33">
        <v>53</v>
      </c>
      <c r="C33" s="16" t="str">
        <f t="shared" si="0"/>
        <v xml:space="preserve">pbrun symrdf -g fdcgcgecllw06p_2804_3286_A53 -rdfg 53 query </v>
      </c>
    </row>
    <row r="34" spans="1:3">
      <c r="A34" t="s">
        <v>99</v>
      </c>
      <c r="B34">
        <v>53</v>
      </c>
      <c r="C34" s="16" t="str">
        <f t="shared" si="0"/>
        <v xml:space="preserve">pbrun symrdf -g fdcgcgecllw06p_add_2804_A53 -rdfg 53 query </v>
      </c>
    </row>
    <row r="35" spans="1:3">
      <c r="A35" t="s">
        <v>100</v>
      </c>
      <c r="B35">
        <v>53</v>
      </c>
      <c r="C35" s="16" t="str">
        <f t="shared" si="0"/>
        <v xml:space="preserve">pbrun symrdf -g fdcgcgecllw06p_boot_2804_A53 -rdfg 53 query </v>
      </c>
    </row>
    <row r="36" spans="1:3">
      <c r="A36" t="s">
        <v>104</v>
      </c>
      <c r="B36">
        <v>54</v>
      </c>
      <c r="C36" s="16" t="str">
        <f t="shared" si="0"/>
        <v xml:space="preserve">pbrun symrdf -g fdcgcgecllw08p_2804_3286_A54 -rdfg 54 query </v>
      </c>
    </row>
    <row r="37" spans="1:3">
      <c r="A37" t="s">
        <v>105</v>
      </c>
      <c r="B37">
        <v>54</v>
      </c>
      <c r="C37" s="16" t="str">
        <f t="shared" si="0"/>
        <v xml:space="preserve">pbrun symrdf -g fdcgcgecllw08p_add_2804_A54 -rdfg 54 query </v>
      </c>
    </row>
    <row r="38" spans="1:3">
      <c r="A38" t="s">
        <v>106</v>
      </c>
      <c r="B38">
        <v>54</v>
      </c>
      <c r="C38" s="16" t="str">
        <f t="shared" si="0"/>
        <v xml:space="preserve">pbrun symrdf -g fdcgcgecllw08p_boot_2804_A54 -rdfg 54 query </v>
      </c>
    </row>
    <row r="39" spans="1:3">
      <c r="A39" t="s">
        <v>117</v>
      </c>
      <c r="B39">
        <v>55</v>
      </c>
      <c r="C39" s="16" t="str">
        <f t="shared" si="0"/>
        <v xml:space="preserve">pbrun symrdf -g fdcgcgodmaa01p_2804_3286_A55 -rdfg 55 query </v>
      </c>
    </row>
    <row r="40" spans="1:3">
      <c r="A40" t="s">
        <v>118</v>
      </c>
      <c r="B40">
        <v>56</v>
      </c>
      <c r="C40" s="16" t="str">
        <f t="shared" si="0"/>
        <v xml:space="preserve">pbrun symrdf -g fdcgcgodmaa02p_2804_3286_A56 -rdfg 56 query </v>
      </c>
    </row>
    <row r="41" spans="1:3">
      <c r="A41" t="s">
        <v>135</v>
      </c>
      <c r="B41">
        <v>57</v>
      </c>
      <c r="C41" s="16" t="str">
        <f t="shared" si="0"/>
        <v xml:space="preserve">pbrun symrdf -g fdcgcgtibla11p_2804_3286_A57 -rdfg 57 query </v>
      </c>
    </row>
    <row r="42" spans="1:3">
      <c r="A42" t="s">
        <v>136</v>
      </c>
      <c r="B42">
        <v>57</v>
      </c>
      <c r="C42" s="16" t="str">
        <f t="shared" si="0"/>
        <v xml:space="preserve">pbrun symrdf -g fdcgcgtibla11p_ADD_2804_A57 -rdfg 57 query </v>
      </c>
    </row>
    <row r="43" spans="1:3">
      <c r="A43" t="s">
        <v>48</v>
      </c>
      <c r="B43">
        <v>58</v>
      </c>
      <c r="C43" s="16" t="str">
        <f t="shared" si="0"/>
        <v xml:space="preserve">pbrun symrdf -g fdcgcgtibla12p_2804_3286_A58 -rdfg 58 query </v>
      </c>
    </row>
    <row r="44" spans="1:3">
      <c r="A44" t="s">
        <v>36</v>
      </c>
      <c r="B44">
        <v>59</v>
      </c>
      <c r="C44" s="16" t="str">
        <f t="shared" si="0"/>
        <v xml:space="preserve">pbrun symrdf -g fdcgcgtibla13p_2804_3286_A59 -rdfg 59 query </v>
      </c>
    </row>
    <row r="45" spans="1:3">
      <c r="A45" t="s">
        <v>37</v>
      </c>
      <c r="B45">
        <v>60</v>
      </c>
      <c r="C45" s="16" t="str">
        <f t="shared" si="0"/>
        <v xml:space="preserve">pbrun symrdf -g fdcgcgtibla14p_2804_3286_A60 -rdfg 60 query </v>
      </c>
    </row>
    <row r="46" spans="1:3">
      <c r="A46" t="s">
        <v>49</v>
      </c>
      <c r="B46">
        <v>61</v>
      </c>
      <c r="C46" s="16" t="str">
        <f t="shared" si="0"/>
        <v xml:space="preserve">pbrun symrdf -g fdcgcgtibla15p_2804_3286_A61 -rdfg 61 query </v>
      </c>
    </row>
    <row r="47" spans="1:3">
      <c r="A47" t="s">
        <v>50</v>
      </c>
      <c r="B47">
        <v>62</v>
      </c>
      <c r="C47" s="16" t="str">
        <f t="shared" si="0"/>
        <v xml:space="preserve">pbrun symrdf -g fdcgcgtibla16p_2804_3286_A62 -rdfg 62 query </v>
      </c>
    </row>
    <row r="48" spans="1:3">
      <c r="A48" t="s">
        <v>38</v>
      </c>
      <c r="B48">
        <v>63</v>
      </c>
      <c r="C48" s="16" t="str">
        <f t="shared" si="0"/>
        <v xml:space="preserve">pbrun symrdf -g fdcgcgtibla17p_2804_3286_A63 -rdfg 63 query </v>
      </c>
    </row>
    <row r="49" spans="1:3">
      <c r="A49" t="s">
        <v>39</v>
      </c>
      <c r="B49">
        <v>64</v>
      </c>
      <c r="C49" s="16" t="str">
        <f t="shared" si="0"/>
        <v xml:space="preserve">pbrun symrdf -g fdcgcgtibla18p_2804_3286_A64 -rdfg 64 query </v>
      </c>
    </row>
    <row r="50" spans="1:3">
      <c r="A50" t="s">
        <v>0</v>
      </c>
      <c r="B50">
        <v>80</v>
      </c>
      <c r="C50" s="16" t="str">
        <f t="shared" si="0"/>
        <v xml:space="preserve">pbrun symrdf -g fdcgcgcrisa01p_2804_3286_A80 -rdfg 80 query </v>
      </c>
    </row>
    <row r="51" spans="1:3">
      <c r="A51" t="s">
        <v>1</v>
      </c>
      <c r="B51">
        <v>81</v>
      </c>
      <c r="C51" s="16" t="str">
        <f t="shared" si="0"/>
        <v xml:space="preserve">pbrun symrdf -g fdcgcgcrisa02p_2804_3286_A81 -rdfg 81 query </v>
      </c>
    </row>
    <row r="52" spans="1:3">
      <c r="A52" t="s">
        <v>2</v>
      </c>
      <c r="B52">
        <v>82</v>
      </c>
      <c r="C52" s="16" t="str">
        <f t="shared" si="0"/>
        <v xml:space="preserve">pbrun symrdf -g fdcgcgdwhsa01p_2804_3286_A82 -rdfg 82 query </v>
      </c>
    </row>
    <row r="53" spans="1:3">
      <c r="A53" t="s">
        <v>3</v>
      </c>
      <c r="B53">
        <v>83</v>
      </c>
      <c r="C53" s="16" t="str">
        <f t="shared" si="0"/>
        <v xml:space="preserve">pbrun symrdf -g fdcgcgoscsa01p_2804_3286_A83 -rdfg 83 query </v>
      </c>
    </row>
    <row r="54" spans="1:3">
      <c r="A54" t="s">
        <v>4</v>
      </c>
      <c r="B54">
        <v>84</v>
      </c>
      <c r="C54" s="16" t="str">
        <f t="shared" si="0"/>
        <v xml:space="preserve">pbrun symrdf -g fdcgcgnavsa01p_2804_3286_A84 -rdfg 84 query </v>
      </c>
    </row>
    <row r="55" spans="1:3">
      <c r="A55" t="s">
        <v>5</v>
      </c>
      <c r="B55">
        <v>85</v>
      </c>
      <c r="C55" s="16" t="str">
        <f t="shared" si="0"/>
        <v xml:space="preserve">pbrun symrdf -g fdcgcgdbcsd01p_2p_2804_3286_A85 -rdfg 85 query </v>
      </c>
    </row>
    <row r="56" spans="1:3">
      <c r="A56" t="s">
        <v>6</v>
      </c>
      <c r="B56">
        <v>86</v>
      </c>
      <c r="C56" s="16" t="str">
        <f t="shared" si="0"/>
        <v xml:space="preserve">pbrun symrdf -g fdcgcgoscsa02p_2804_3286_A86 -rdfg 86 query </v>
      </c>
    </row>
    <row r="57" spans="1:3">
      <c r="A57" t="s">
        <v>7</v>
      </c>
      <c r="B57">
        <v>87</v>
      </c>
      <c r="C57" s="16" t="str">
        <f t="shared" si="0"/>
        <v xml:space="preserve">pbrun symrdf -g fdcgcgpmgsa01p_2804_3286_A87 -rdfg 87 query </v>
      </c>
    </row>
    <row r="58" spans="1:3">
      <c r="A58" t="s">
        <v>8</v>
      </c>
      <c r="B58">
        <v>88</v>
      </c>
      <c r="C58" s="16" t="str">
        <f t="shared" si="0"/>
        <v xml:space="preserve">pbrun symrdf -g fdcgcgcmssa01p_2804_3286_A88 -rdfg 88 query </v>
      </c>
    </row>
    <row r="59" spans="1:3">
      <c r="A59" t="s">
        <v>9</v>
      </c>
      <c r="B59">
        <v>89</v>
      </c>
      <c r="C59" s="16" t="str">
        <f t="shared" si="0"/>
        <v xml:space="preserve">pbrun symrdf -g fdcgcgpmgsa02p_2804_3286_A89 -rdfg 89 query </v>
      </c>
    </row>
    <row r="60" spans="1:3">
      <c r="A60" t="s">
        <v>10</v>
      </c>
      <c r="B60">
        <v>101</v>
      </c>
      <c r="C60" s="16" t="str">
        <f t="shared" si="0"/>
        <v xml:space="preserve">pbrun symrdf -g fdcgcgacsaa01p_2804_3286_A101 -rdfg 101 query </v>
      </c>
    </row>
    <row r="61" spans="1:3">
      <c r="A61" t="s">
        <v>11</v>
      </c>
      <c r="B61">
        <v>102</v>
      </c>
      <c r="C61" s="16" t="str">
        <f t="shared" si="0"/>
        <v xml:space="preserve">pbrun symrdf -g fdcgcgacsaa02p_2804_3286_A102 -rdfg 102 query </v>
      </c>
    </row>
    <row r="62" spans="1:3">
      <c r="A62" t="s">
        <v>12</v>
      </c>
      <c r="B62">
        <v>103</v>
      </c>
      <c r="C62" s="16" t="str">
        <f t="shared" si="0"/>
        <v xml:space="preserve">pbrun symrdf -g fdcgcgacsaw01p_2804_3286_A103 -rdfg 103 query </v>
      </c>
    </row>
    <row r="63" spans="1:3">
      <c r="A63" t="s">
        <v>13</v>
      </c>
      <c r="B63">
        <v>104</v>
      </c>
      <c r="C63" s="16" t="str">
        <f t="shared" si="0"/>
        <v xml:space="preserve">pbrun symrdf -g fdcgcgacsaw02p_2804_3286_A104 -rdfg 104 query </v>
      </c>
    </row>
    <row r="64" spans="1:3">
      <c r="A64" t="s">
        <v>14</v>
      </c>
      <c r="B64">
        <v>105</v>
      </c>
      <c r="C64" s="16" t="str">
        <f t="shared" si="0"/>
        <v xml:space="preserve">pbrun symrdf -g fdcgcgdbcad01_2p_2804_3286_105 -rdfg 105 query </v>
      </c>
    </row>
    <row r="65" spans="1:3">
      <c r="A65" t="s">
        <v>15</v>
      </c>
      <c r="B65">
        <v>106</v>
      </c>
      <c r="C65" s="16" t="str">
        <f t="shared" si="0"/>
        <v xml:space="preserve">pbrun symrdf -g fdcgcgblzaa01p_2804_3286_A106 -rdfg 106 query </v>
      </c>
    </row>
    <row r="66" spans="1:3">
      <c r="A66" t="s">
        <v>16</v>
      </c>
      <c r="B66">
        <v>107</v>
      </c>
      <c r="C66" s="16" t="str">
        <f t="shared" ref="C66:C129" si="1">CONCATENATE("pbrun symrdf -g ", A66," -rdfg ", B66," query ")</f>
        <v xml:space="preserve">pbrun symrdf -g fdcgcgad001c01_2_2804_3286_107 -rdfg 107 query </v>
      </c>
    </row>
    <row r="67" spans="1:3">
      <c r="A67" t="s">
        <v>17</v>
      </c>
      <c r="B67">
        <v>108</v>
      </c>
      <c r="C67" s="16" t="str">
        <f t="shared" si="1"/>
        <v xml:space="preserve">pbrun symrdf -g fdcgcgestaa01p_2804_3286_A108 -rdfg 108 query </v>
      </c>
    </row>
    <row r="68" spans="1:3">
      <c r="A68" t="s">
        <v>600</v>
      </c>
      <c r="B68">
        <v>108</v>
      </c>
      <c r="C68" s="16" t="str">
        <f t="shared" si="1"/>
        <v xml:space="preserve">pbrun symrdf -g fdcgcgestaa01p_add_2804_A108 -rdfg 108 query </v>
      </c>
    </row>
    <row r="69" spans="1:3">
      <c r="A69" t="s">
        <v>18</v>
      </c>
      <c r="B69">
        <v>109</v>
      </c>
      <c r="C69" s="16" t="str">
        <f t="shared" si="1"/>
        <v xml:space="preserve">pbrun symrdf -g fdcgcgestaa02p_2804_3286_A109 -rdfg 109 query </v>
      </c>
    </row>
    <row r="70" spans="1:3">
      <c r="A70" t="s">
        <v>601</v>
      </c>
      <c r="B70">
        <v>109</v>
      </c>
      <c r="C70" s="16" t="str">
        <f t="shared" si="1"/>
        <v xml:space="preserve">pbrun symrdf -g fdcgcgestaa02p_add_3286_A109 -rdfg 109 query </v>
      </c>
    </row>
    <row r="71" spans="1:3">
      <c r="A71" t="s">
        <v>19</v>
      </c>
      <c r="B71">
        <v>110</v>
      </c>
      <c r="C71" s="16" t="str">
        <f t="shared" si="1"/>
        <v xml:space="preserve">pbrun symrdf -g fdcgcgoscaa01p_2804_3286_A110 -rdfg 110 query </v>
      </c>
    </row>
    <row r="72" spans="1:3">
      <c r="A72" t="s">
        <v>20</v>
      </c>
      <c r="B72">
        <v>111</v>
      </c>
      <c r="C72" s="16" t="str">
        <f t="shared" si="1"/>
        <v xml:space="preserve">pbrun symrdf -g fdcgcgjfpaa51p_2804_3286_A111 -rdfg 111 query </v>
      </c>
    </row>
    <row r="73" spans="1:3">
      <c r="A73" t="s">
        <v>21</v>
      </c>
      <c r="B73">
        <v>112</v>
      </c>
      <c r="C73" s="16" t="str">
        <f t="shared" si="1"/>
        <v xml:space="preserve">pbrun symrdf -g fdcgcgjfpaa52p_2804_3286_A112 -rdfg 112 query </v>
      </c>
    </row>
    <row r="74" spans="1:3">
      <c r="A74" t="s">
        <v>22</v>
      </c>
      <c r="B74">
        <v>113</v>
      </c>
      <c r="C74" s="16" t="str">
        <f t="shared" si="1"/>
        <v xml:space="preserve">pbrun symrdf -g fdcgcgjfpdbc51p_52p_2804_A113 -rdfg 113 query </v>
      </c>
    </row>
    <row r="75" spans="1:3">
      <c r="A75" t="s">
        <v>23</v>
      </c>
      <c r="B75">
        <v>114</v>
      </c>
      <c r="C75" s="16" t="str">
        <f t="shared" si="1"/>
        <v xml:space="preserve">pbrun symrdf -g fdcgcgfimaa01p_2804_3286_A114 -rdfg 114 query </v>
      </c>
    </row>
    <row r="76" spans="1:3">
      <c r="A76" t="s">
        <v>24</v>
      </c>
      <c r="B76">
        <v>115</v>
      </c>
      <c r="C76" s="16" t="str">
        <f t="shared" si="1"/>
        <v xml:space="preserve">pbrun symrdf -g fdcgcgcpldbc01p_2p_2804_A115 -rdfg 115 query </v>
      </c>
    </row>
    <row r="77" spans="1:3">
      <c r="A77" t="s">
        <v>25</v>
      </c>
      <c r="B77">
        <v>116</v>
      </c>
      <c r="C77" s="16" t="str">
        <f t="shared" si="1"/>
        <v xml:space="preserve">pbrun symrdf -g fdcgcgoscaa02p_2804_3286_A116 -rdfg 116 query </v>
      </c>
    </row>
    <row r="78" spans="1:3">
      <c r="A78" t="s">
        <v>26</v>
      </c>
      <c r="B78">
        <v>117</v>
      </c>
      <c r="C78" s="16" t="str">
        <f t="shared" si="1"/>
        <v xml:space="preserve">pbrun symrdf -g fdcgcgamlaa01p_ad01p_2804__A117 -rdfg 117 query </v>
      </c>
    </row>
    <row r="79" spans="1:3">
      <c r="A79" t="s">
        <v>128</v>
      </c>
      <c r="B79">
        <v>118</v>
      </c>
      <c r="C79" s="16" t="str">
        <f t="shared" si="1"/>
        <v xml:space="preserve">pbrun symrdf -g fdcgcgsasaa02p_2804_3286_A118 -rdfg 118 query </v>
      </c>
    </row>
    <row r="80" spans="1:3">
      <c r="A80" t="s">
        <v>129</v>
      </c>
      <c r="B80">
        <v>118</v>
      </c>
      <c r="C80" s="16" t="str">
        <f t="shared" si="1"/>
        <v xml:space="preserve">pbrun symrdf -g fdcgcgsasaa02p_add_A118 -rdfg 118 query </v>
      </c>
    </row>
    <row r="81" spans="1:3">
      <c r="A81" t="s">
        <v>130</v>
      </c>
      <c r="B81">
        <v>119</v>
      </c>
      <c r="C81" s="16" t="str">
        <f t="shared" si="1"/>
        <v xml:space="preserve">pbrun symrdf -g fdcgcgsasaa03p_2804_3286_A119 -rdfg 119 query </v>
      </c>
    </row>
    <row r="82" spans="1:3">
      <c r="A82" t="s">
        <v>131</v>
      </c>
      <c r="B82">
        <v>119</v>
      </c>
      <c r="C82" s="16" t="str">
        <f t="shared" si="1"/>
        <v xml:space="preserve">pbrun symrdf -g fdcgcgsasaa03p_add_A119 -rdfg 119 query </v>
      </c>
    </row>
    <row r="83" spans="1:3">
      <c r="A83" t="s">
        <v>132</v>
      </c>
      <c r="B83">
        <v>120</v>
      </c>
      <c r="C83" s="16" t="str">
        <f t="shared" si="1"/>
        <v xml:space="preserve">pbrun symrdf -g fdcgcgsasaw01p_2804_3286_A120 -rdfg 120 query </v>
      </c>
    </row>
    <row r="84" spans="1:3">
      <c r="A84" t="s">
        <v>133</v>
      </c>
      <c r="B84">
        <v>120</v>
      </c>
      <c r="C84" s="16" t="str">
        <f t="shared" si="1"/>
        <v xml:space="preserve">pbrun symrdf -g fdcgcgsasaw01p_add_A120 -rdfg 120 query </v>
      </c>
    </row>
    <row r="85" spans="1:3">
      <c r="A85" t="s">
        <v>91</v>
      </c>
      <c r="B85">
        <v>121</v>
      </c>
      <c r="C85" s="16" t="str">
        <f t="shared" si="1"/>
        <v xml:space="preserve">pbrun symrdf -g fdcgcgboxaa01p_02p_add_A121 -rdfg 121 query </v>
      </c>
    </row>
    <row r="86" spans="1:3">
      <c r="A86" t="s">
        <v>92</v>
      </c>
      <c r="B86">
        <v>121</v>
      </c>
      <c r="C86" s="16" t="str">
        <f t="shared" si="1"/>
        <v xml:space="preserve">pbrun symrdf -g fdcgcgboxaa01p_2p_2804_A121 -rdfg 121 query </v>
      </c>
    </row>
    <row r="87" spans="1:3">
      <c r="A87" t="s">
        <v>111</v>
      </c>
      <c r="B87">
        <v>122</v>
      </c>
      <c r="C87" s="16" t="str">
        <f t="shared" si="1"/>
        <v xml:space="preserve">pbrun symrdf -g fdcgcgetlaa15p_2804_3286_A122 -rdfg 122 query </v>
      </c>
    </row>
    <row r="88" spans="1:3">
      <c r="A88" t="s">
        <v>112</v>
      </c>
      <c r="B88">
        <v>122</v>
      </c>
      <c r="C88" s="16" t="str">
        <f t="shared" si="1"/>
        <v xml:space="preserve">pbrun symrdf -g fdcgcgetlaa15p_add_A122 -rdfg 122 query </v>
      </c>
    </row>
    <row r="89" spans="1:3">
      <c r="A89" t="s">
        <v>113</v>
      </c>
      <c r="B89">
        <v>123</v>
      </c>
      <c r="C89" s="16" t="str">
        <f t="shared" si="1"/>
        <v xml:space="preserve">pbrun symrdf -g fdcgcgetlaa16p_2804_3286_A123 -rdfg 123 query </v>
      </c>
    </row>
    <row r="90" spans="1:3">
      <c r="A90" t="s">
        <v>114</v>
      </c>
      <c r="B90">
        <v>123</v>
      </c>
      <c r="C90" s="16" t="str">
        <f t="shared" si="1"/>
        <v xml:space="preserve">pbrun symrdf -g fdcgcgetlaa16p_add_A123 -rdfg 123 query </v>
      </c>
    </row>
    <row r="91" spans="1:3">
      <c r="A91" t="s">
        <v>109</v>
      </c>
      <c r="B91">
        <v>124</v>
      </c>
      <c r="C91" s="16" t="str">
        <f t="shared" si="1"/>
        <v xml:space="preserve">pbrun symrdf -g fdcgcgetlaa09p_10p_2804_A124 -rdfg 124 query </v>
      </c>
    </row>
    <row r="92" spans="1:3">
      <c r="A92" t="s">
        <v>110</v>
      </c>
      <c r="B92">
        <v>124</v>
      </c>
      <c r="C92" s="16" t="str">
        <f t="shared" si="1"/>
        <v xml:space="preserve">pbrun symrdf -g fdcgcgetlaa09p_10p_add_A124 -rdfg 124 query </v>
      </c>
    </row>
    <row r="93" spans="1:3">
      <c r="A93" t="s">
        <v>119</v>
      </c>
      <c r="B93">
        <v>125</v>
      </c>
      <c r="C93" s="16" t="str">
        <f t="shared" si="1"/>
        <v xml:space="preserve">pbrun symrdf -g fdcgcgporaw01p_2804_3286_A125 -rdfg 125 query </v>
      </c>
    </row>
    <row r="94" spans="1:3">
      <c r="A94" t="s">
        <v>120</v>
      </c>
      <c r="B94">
        <v>125</v>
      </c>
      <c r="C94" s="16" t="str">
        <f t="shared" si="1"/>
        <v xml:space="preserve">pbrun symrdf -g fdcgcgporaw01p_add_A125 -rdfg 125 query </v>
      </c>
    </row>
    <row r="95" spans="1:3">
      <c r="A95" t="s">
        <v>74</v>
      </c>
      <c r="B95">
        <v>126</v>
      </c>
      <c r="C95" s="16" t="str">
        <f t="shared" si="1"/>
        <v xml:space="preserve">pbrun symrdf -g fdcgcgkanaa01p_2804_3286_A126 -rdfg 126 query </v>
      </c>
    </row>
    <row r="96" spans="1:3">
      <c r="A96" t="s">
        <v>73</v>
      </c>
      <c r="B96">
        <v>126</v>
      </c>
      <c r="C96" s="16" t="str">
        <f t="shared" si="1"/>
        <v xml:space="preserve">pbrun symrdf -g fdcgcgkanaa01p_add_A126 -rdfg 126 query </v>
      </c>
    </row>
    <row r="97" spans="1:3">
      <c r="A97" t="s">
        <v>76</v>
      </c>
      <c r="B97">
        <v>127</v>
      </c>
      <c r="C97" s="16" t="str">
        <f t="shared" si="1"/>
        <v xml:space="preserve">pbrun symrdf -g fdcgcgkanaw04p_2804_3286_A127 -rdfg 127 query </v>
      </c>
    </row>
    <row r="98" spans="1:3">
      <c r="A98" t="s">
        <v>75</v>
      </c>
      <c r="B98">
        <v>127</v>
      </c>
      <c r="C98" s="16" t="str">
        <f t="shared" si="1"/>
        <v xml:space="preserve">pbrun symrdf -g fdcgcgkanaw04p_add_A127 -rdfg 127 query </v>
      </c>
    </row>
    <row r="99" spans="1:3">
      <c r="A99" t="s">
        <v>78</v>
      </c>
      <c r="B99">
        <v>128</v>
      </c>
      <c r="C99" s="16" t="str">
        <f t="shared" si="1"/>
        <v xml:space="preserve">pbrun symrdf -g fdcgcgkanaw03p_2804_3286_A128 -rdfg 128 query </v>
      </c>
    </row>
    <row r="100" spans="1:3">
      <c r="A100" t="s">
        <v>77</v>
      </c>
      <c r="B100">
        <v>128</v>
      </c>
      <c r="C100" s="16" t="str">
        <f t="shared" si="1"/>
        <v xml:space="preserve">pbrun symrdf -g fdcgcgkanaw03p_add_A128 -rdfg 128 query </v>
      </c>
    </row>
    <row r="101" spans="1:3">
      <c r="A101" s="16" t="s">
        <v>80</v>
      </c>
      <c r="B101">
        <v>129</v>
      </c>
      <c r="C101" s="16" t="str">
        <f t="shared" si="1"/>
        <v xml:space="preserve">pbrun symrdf -g fdcgcgracad13p_14p_2804_A129 -rdfg 129 query </v>
      </c>
    </row>
    <row r="102" spans="1:3">
      <c r="A102" s="16" t="s">
        <v>79</v>
      </c>
      <c r="B102">
        <v>129</v>
      </c>
      <c r="C102" s="16" t="str">
        <f t="shared" si="1"/>
        <v xml:space="preserve">pbrun symrdf -g fdcgcgracad13p_14p_add_A129 -rdfg 129 query </v>
      </c>
    </row>
    <row r="103" spans="1:3">
      <c r="A103" s="8" t="s">
        <v>82</v>
      </c>
      <c r="B103">
        <v>130</v>
      </c>
      <c r="C103" s="16" t="str">
        <f t="shared" si="1"/>
        <v xml:space="preserve">pbrun symrdf -g fdcgcgracad15p_16p_2804_A130 -rdfg 130 query </v>
      </c>
    </row>
    <row r="104" spans="1:3">
      <c r="A104" s="8" t="s">
        <v>81</v>
      </c>
      <c r="B104">
        <v>130</v>
      </c>
      <c r="C104" s="16" t="str">
        <f t="shared" si="1"/>
        <v xml:space="preserve">pbrun symrdf -g fdcgcgracad15p_16p_add_A130 -rdfg 130 query </v>
      </c>
    </row>
    <row r="105" spans="1:3">
      <c r="A105" t="s">
        <v>82</v>
      </c>
      <c r="B105">
        <v>130</v>
      </c>
      <c r="C105" s="16" t="str">
        <f t="shared" si="1"/>
        <v xml:space="preserve">pbrun symrdf -g fdcgcgracad15p_16p_2804_A130 -rdfg 130 query </v>
      </c>
    </row>
    <row r="106" spans="1:3">
      <c r="A106" t="s">
        <v>81</v>
      </c>
      <c r="B106">
        <v>130</v>
      </c>
      <c r="C106" s="16" t="str">
        <f t="shared" si="1"/>
        <v xml:space="preserve">pbrun symrdf -g fdcgcgracad15p_16p_add_A130 -rdfg 130 query </v>
      </c>
    </row>
    <row r="107" spans="1:3">
      <c r="A107" t="s">
        <v>84</v>
      </c>
      <c r="B107">
        <v>131</v>
      </c>
      <c r="C107" s="16" t="str">
        <f t="shared" si="1"/>
        <v xml:space="preserve">pbrun symrdf -g fdcgcgracad05p_06p_2804_A131 -rdfg 131 query </v>
      </c>
    </row>
    <row r="108" spans="1:3">
      <c r="A108" t="s">
        <v>83</v>
      </c>
      <c r="B108">
        <v>131</v>
      </c>
      <c r="C108" s="16" t="str">
        <f t="shared" si="1"/>
        <v xml:space="preserve">pbrun symrdf -g fdcgcgracad05p_06p_add_A131 -rdfg 131 query </v>
      </c>
    </row>
    <row r="109" spans="1:3">
      <c r="A109" s="16" t="s">
        <v>86</v>
      </c>
      <c r="B109">
        <v>132</v>
      </c>
      <c r="C109" s="16" t="str">
        <f t="shared" si="1"/>
        <v xml:space="preserve">pbrun symrdf -g fdcgcgracad23p_24p_2804_A132 -rdfg 132 query </v>
      </c>
    </row>
    <row r="110" spans="1:3">
      <c r="A110" t="s">
        <v>85</v>
      </c>
      <c r="B110">
        <v>132</v>
      </c>
      <c r="C110" s="16" t="str">
        <f t="shared" si="1"/>
        <v xml:space="preserve">pbrun symrdf -g fdcgcgracad23p_24p_add_A132 -rdfg 132 query </v>
      </c>
    </row>
    <row r="111" spans="1:3">
      <c r="A111" s="8" t="s">
        <v>88</v>
      </c>
      <c r="B111">
        <v>133</v>
      </c>
      <c r="C111" s="16" t="str">
        <f t="shared" si="1"/>
        <v xml:space="preserve">pbrun symrdf -g fdcgcgracad21p_22p_2804_A133 -rdfg 133 query </v>
      </c>
    </row>
    <row r="112" spans="1:3">
      <c r="A112" t="s">
        <v>88</v>
      </c>
      <c r="B112">
        <v>133</v>
      </c>
      <c r="C112" s="16" t="str">
        <f t="shared" si="1"/>
        <v xml:space="preserve">pbrun symrdf -g fdcgcgracad21p_22p_2804_A133 -rdfg 133 query </v>
      </c>
    </row>
    <row r="113" spans="1:3">
      <c r="A113" t="s">
        <v>87</v>
      </c>
      <c r="B113">
        <v>133</v>
      </c>
      <c r="C113" s="16" t="str">
        <f t="shared" si="1"/>
        <v xml:space="preserve">pbrun symrdf -g fdcgcgracad21p_22p_add_A133 -rdfg 133 query </v>
      </c>
    </row>
    <row r="114" spans="1:3">
      <c r="A114" t="s">
        <v>90</v>
      </c>
      <c r="B114">
        <v>134</v>
      </c>
      <c r="C114" s="16" t="str">
        <f t="shared" si="1"/>
        <v xml:space="preserve">pbrun symrdf -g fdcgcgracad25p_26p_2804_A134 -rdfg 134 query </v>
      </c>
    </row>
    <row r="115" spans="1:3">
      <c r="A115" t="s">
        <v>89</v>
      </c>
      <c r="B115">
        <v>134</v>
      </c>
      <c r="C115" s="16" t="str">
        <f t="shared" si="1"/>
        <v xml:space="preserve">pbrun symrdf -g fdcgcgracad25p_26p_add_A134 -rdfg 134 query </v>
      </c>
    </row>
    <row r="116" spans="1:3">
      <c r="A116" t="s">
        <v>137</v>
      </c>
      <c r="B116">
        <v>135</v>
      </c>
      <c r="C116" s="16" t="str">
        <f t="shared" si="1"/>
        <v xml:space="preserve">pbrun symrdf -g fdcgcgticad01p_2p_2804_A135 -rdfg 135 query </v>
      </c>
    </row>
    <row r="117" spans="1:3">
      <c r="A117" t="s">
        <v>115</v>
      </c>
      <c r="B117">
        <v>136</v>
      </c>
      <c r="C117" s="16" t="str">
        <f t="shared" si="1"/>
        <v xml:space="preserve">pbrun symrdf -g fdcgcgjfpaa61p_62p_2804_A136 -rdfg 136 query </v>
      </c>
    </row>
    <row r="118" spans="1:3">
      <c r="A118" t="s">
        <v>116</v>
      </c>
      <c r="B118">
        <v>138</v>
      </c>
      <c r="C118" s="16" t="str">
        <f t="shared" si="1"/>
        <v xml:space="preserve">pbrun symrdf -g fdcgcgjfpdbc61p_62p_2804_A138 -rdfg 138 query </v>
      </c>
    </row>
    <row r="119" spans="1:3">
      <c r="A119" t="s">
        <v>93</v>
      </c>
      <c r="B119">
        <v>139</v>
      </c>
      <c r="C119" s="16" t="str">
        <f t="shared" si="1"/>
        <v xml:space="preserve">pbrun symrdf -g fdcgcgcmraa01p_2p_2804_A139 -rdfg 139 query </v>
      </c>
    </row>
    <row r="120" spans="1:3">
      <c r="A120" t="s">
        <v>127</v>
      </c>
      <c r="B120">
        <v>140</v>
      </c>
      <c r="C120" s="16" t="str">
        <f t="shared" si="1"/>
        <v xml:space="preserve">pbrun symrdf -g fdcgcgrilaa_aw_2804_3286_A140 -rdfg 140 query </v>
      </c>
    </row>
    <row r="121" spans="1:3">
      <c r="A121" t="s">
        <v>121</v>
      </c>
      <c r="B121">
        <v>141</v>
      </c>
      <c r="C121" s="16" t="str">
        <f t="shared" si="1"/>
        <v xml:space="preserve">pbrun symrdf -g fdcgcgracad01p_2p_2804_A141 -rdfg 141 query </v>
      </c>
    </row>
    <row r="122" spans="1:3">
      <c r="A122" t="s">
        <v>123</v>
      </c>
      <c r="B122">
        <v>142</v>
      </c>
      <c r="C122" s="16" t="str">
        <f t="shared" si="1"/>
        <v xml:space="preserve">pbrun symrdf -g fdcgcgracad17p_18p_2804_A142 -rdfg 142 query </v>
      </c>
    </row>
    <row r="123" spans="1:3">
      <c r="A123" t="s">
        <v>124</v>
      </c>
      <c r="B123">
        <v>143</v>
      </c>
      <c r="C123" s="16" t="str">
        <f t="shared" si="1"/>
        <v xml:space="preserve">pbrun symrdf -g fdcgcgracad19p_20p_2804_A143 -rdfg 143 query </v>
      </c>
    </row>
    <row r="124" spans="1:3">
      <c r="A124" t="s">
        <v>125</v>
      </c>
      <c r="B124">
        <v>144</v>
      </c>
      <c r="C124" s="16" t="str">
        <f t="shared" si="1"/>
        <v xml:space="preserve">pbrun symrdf -g fdcgcgracad27p_28p_2804_A144 -rdfg 144 query </v>
      </c>
    </row>
    <row r="125" spans="1:3">
      <c r="A125" t="s">
        <v>126</v>
      </c>
      <c r="B125">
        <v>145</v>
      </c>
      <c r="C125" s="16" t="str">
        <f t="shared" si="1"/>
        <v xml:space="preserve">pbrun symrdf -g fdcgcgracad29p_30p_2804_A145 -rdfg 145 query </v>
      </c>
    </row>
    <row r="126" spans="1:3">
      <c r="A126" t="s">
        <v>138</v>
      </c>
      <c r="B126">
        <v>148</v>
      </c>
      <c r="C126" s="16" t="str">
        <f t="shared" si="1"/>
        <v xml:space="preserve">pbrun symrdf -g rainbow_blade_2804_3286_A148 -rdfg 148 query </v>
      </c>
    </row>
    <row r="127" spans="1:3">
      <c r="A127" t="s">
        <v>134</v>
      </c>
      <c r="B127">
        <v>149</v>
      </c>
      <c r="C127" s="16" t="str">
        <f t="shared" si="1"/>
        <v xml:space="preserve">pbrun symrdf -g fdcgcgtcola64p74p_2804_A149 -rdfg 149 query </v>
      </c>
    </row>
    <row r="128" spans="1:3">
      <c r="A128" t="s">
        <v>107</v>
      </c>
      <c r="B128">
        <v>151</v>
      </c>
      <c r="C128" s="16" t="str">
        <f t="shared" si="1"/>
        <v xml:space="preserve">pbrun symrdf -g fdcgcgetlaa01_2_3_4p_2804_A151 -rdfg 151 query </v>
      </c>
    </row>
    <row r="129" spans="1:3">
      <c r="A129" t="s">
        <v>94</v>
      </c>
      <c r="B129">
        <v>152</v>
      </c>
      <c r="C129" s="16" t="str">
        <f t="shared" si="1"/>
        <v xml:space="preserve">pbrun symrdf -g fdcgcgdtgad18202830p_2804_A152 -rdfg 152 query </v>
      </c>
    </row>
    <row r="130" spans="1:3">
      <c r="A130" s="16" t="s">
        <v>108</v>
      </c>
      <c r="B130">
        <v>154</v>
      </c>
      <c r="C130" s="16" t="str">
        <f t="shared" ref="C130:C131" si="2">CONCATENATE("pbrun symrdf -g ", A130," -rdfg ", B130," query ")</f>
        <v xml:space="preserve">pbrun symrdf -g fdcgcgetlaa05_6_7_8p_2804_A154 -rdfg 154 query </v>
      </c>
    </row>
    <row r="131" spans="1:3">
      <c r="A131" s="16" t="s">
        <v>122</v>
      </c>
      <c r="B131">
        <v>156</v>
      </c>
      <c r="C131" s="16" t="str">
        <f t="shared" si="2"/>
        <v xml:space="preserve">pbrun symrdf -g fdcgcgracad03_4_7_8p_2804_A156 -rdfg 156 query </v>
      </c>
    </row>
  </sheetData>
  <sortState ref="A1:C131">
    <sortCondition ref="B1:B13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18" sqref="A18"/>
    </sheetView>
  </sheetViews>
  <sheetFormatPr defaultRowHeight="15"/>
  <sheetData>
    <row r="1" spans="1:12">
      <c r="A1" s="6" t="s">
        <v>175</v>
      </c>
      <c r="B1" s="6" t="s">
        <v>176</v>
      </c>
      <c r="C1" t="s">
        <v>177</v>
      </c>
      <c r="D1" t="s">
        <v>178</v>
      </c>
      <c r="E1" t="s">
        <v>178</v>
      </c>
      <c r="F1" t="s">
        <v>178</v>
      </c>
      <c r="G1" t="s">
        <v>179</v>
      </c>
      <c r="H1">
        <v>0</v>
      </c>
      <c r="I1">
        <v>0</v>
      </c>
      <c r="J1" t="s">
        <v>178</v>
      </c>
      <c r="K1" t="s">
        <v>180</v>
      </c>
      <c r="L1" t="s">
        <v>181</v>
      </c>
    </row>
    <row r="2" spans="1:12">
      <c r="A2" s="6" t="s">
        <v>182</v>
      </c>
      <c r="B2" s="6" t="s">
        <v>183</v>
      </c>
      <c r="C2" t="s">
        <v>177</v>
      </c>
      <c r="D2" t="s">
        <v>178</v>
      </c>
      <c r="E2" t="s">
        <v>178</v>
      </c>
      <c r="F2" t="s">
        <v>178</v>
      </c>
      <c r="G2" t="s">
        <v>179</v>
      </c>
      <c r="H2">
        <v>0</v>
      </c>
      <c r="I2">
        <v>0</v>
      </c>
      <c r="J2" t="s">
        <v>178</v>
      </c>
      <c r="K2" t="s">
        <v>180</v>
      </c>
      <c r="L2" t="s">
        <v>181</v>
      </c>
    </row>
    <row r="3" spans="1:12">
      <c r="A3" s="6" t="s">
        <v>184</v>
      </c>
      <c r="B3" s="6" t="s">
        <v>185</v>
      </c>
      <c r="C3" t="s">
        <v>177</v>
      </c>
      <c r="D3" t="s">
        <v>178</v>
      </c>
      <c r="E3" t="s">
        <v>178</v>
      </c>
      <c r="F3" t="s">
        <v>178</v>
      </c>
      <c r="G3" t="s">
        <v>179</v>
      </c>
      <c r="H3">
        <v>0</v>
      </c>
      <c r="I3">
        <v>0</v>
      </c>
      <c r="J3" t="s">
        <v>178</v>
      </c>
      <c r="K3" t="s">
        <v>180</v>
      </c>
      <c r="L3" t="s">
        <v>181</v>
      </c>
    </row>
    <row r="4" spans="1:12">
      <c r="A4" s="6" t="s">
        <v>186</v>
      </c>
      <c r="B4" s="6" t="s">
        <v>187</v>
      </c>
      <c r="C4" t="s">
        <v>177</v>
      </c>
      <c r="D4" t="s">
        <v>178</v>
      </c>
      <c r="E4" t="s">
        <v>178</v>
      </c>
      <c r="F4" t="s">
        <v>178</v>
      </c>
      <c r="G4" t="s">
        <v>179</v>
      </c>
      <c r="H4">
        <v>0</v>
      </c>
      <c r="I4">
        <v>0</v>
      </c>
      <c r="J4" t="s">
        <v>178</v>
      </c>
      <c r="K4" t="s">
        <v>180</v>
      </c>
      <c r="L4" t="s">
        <v>181</v>
      </c>
    </row>
    <row r="5" spans="1:12">
      <c r="A5" s="6" t="s">
        <v>188</v>
      </c>
      <c r="B5" s="6" t="s">
        <v>189</v>
      </c>
      <c r="C5" t="s">
        <v>177</v>
      </c>
      <c r="D5" t="s">
        <v>178</v>
      </c>
      <c r="E5" t="s">
        <v>178</v>
      </c>
      <c r="F5" t="s">
        <v>178</v>
      </c>
      <c r="G5" t="s">
        <v>179</v>
      </c>
      <c r="H5">
        <v>0</v>
      </c>
      <c r="I5">
        <v>0</v>
      </c>
      <c r="J5" t="s">
        <v>178</v>
      </c>
      <c r="K5" t="s">
        <v>180</v>
      </c>
      <c r="L5" t="s">
        <v>181</v>
      </c>
    </row>
    <row r="6" spans="1:12">
      <c r="A6" s="6" t="s">
        <v>190</v>
      </c>
      <c r="B6" s="6" t="s">
        <v>191</v>
      </c>
      <c r="C6" t="s">
        <v>177</v>
      </c>
      <c r="D6" t="s">
        <v>178</v>
      </c>
      <c r="E6" t="s">
        <v>178</v>
      </c>
      <c r="F6" t="s">
        <v>178</v>
      </c>
      <c r="G6" t="s">
        <v>179</v>
      </c>
      <c r="H6">
        <v>0</v>
      </c>
      <c r="I6">
        <v>0</v>
      </c>
      <c r="J6" t="s">
        <v>178</v>
      </c>
      <c r="K6" t="s">
        <v>180</v>
      </c>
      <c r="L6" t="s">
        <v>181</v>
      </c>
    </row>
    <row r="7" spans="1:12">
      <c r="A7" s="6" t="s">
        <v>192</v>
      </c>
      <c r="B7" s="6" t="s">
        <v>193</v>
      </c>
      <c r="C7" t="s">
        <v>177</v>
      </c>
      <c r="D7" t="s">
        <v>178</v>
      </c>
      <c r="E7" t="s">
        <v>178</v>
      </c>
      <c r="F7" t="s">
        <v>178</v>
      </c>
      <c r="G7" t="s">
        <v>179</v>
      </c>
      <c r="H7">
        <v>0</v>
      </c>
      <c r="I7">
        <v>0</v>
      </c>
      <c r="J7" t="s">
        <v>178</v>
      </c>
      <c r="K7" t="s">
        <v>180</v>
      </c>
      <c r="L7" t="s">
        <v>181</v>
      </c>
    </row>
    <row r="8" spans="1:12">
      <c r="A8" s="6" t="s">
        <v>194</v>
      </c>
      <c r="B8" s="6" t="s">
        <v>195</v>
      </c>
      <c r="C8" t="s">
        <v>177</v>
      </c>
      <c r="D8" t="s">
        <v>178</v>
      </c>
      <c r="E8" t="s">
        <v>178</v>
      </c>
      <c r="F8" t="s">
        <v>178</v>
      </c>
      <c r="G8" t="s">
        <v>179</v>
      </c>
      <c r="H8">
        <v>0</v>
      </c>
      <c r="I8">
        <v>0</v>
      </c>
      <c r="J8" t="s">
        <v>178</v>
      </c>
      <c r="K8" t="s">
        <v>180</v>
      </c>
      <c r="L8" t="s">
        <v>181</v>
      </c>
    </row>
    <row r="9" spans="1:12">
      <c r="A9" s="6" t="s">
        <v>196</v>
      </c>
      <c r="B9" s="6" t="s">
        <v>197</v>
      </c>
      <c r="C9" t="s">
        <v>177</v>
      </c>
      <c r="D9" t="s">
        <v>178</v>
      </c>
      <c r="E9" t="s">
        <v>178</v>
      </c>
      <c r="F9" t="s">
        <v>178</v>
      </c>
      <c r="G9" t="s">
        <v>179</v>
      </c>
      <c r="H9">
        <v>0</v>
      </c>
      <c r="I9">
        <v>0</v>
      </c>
      <c r="J9" t="s">
        <v>178</v>
      </c>
      <c r="K9" t="s">
        <v>180</v>
      </c>
      <c r="L9" t="s">
        <v>181</v>
      </c>
    </row>
    <row r="10" spans="1:12">
      <c r="A10" s="6" t="s">
        <v>198</v>
      </c>
      <c r="B10" s="6" t="s">
        <v>199</v>
      </c>
      <c r="C10" t="s">
        <v>200</v>
      </c>
      <c r="D10" t="s">
        <v>178</v>
      </c>
      <c r="E10" t="s">
        <v>178</v>
      </c>
      <c r="F10" t="s">
        <v>178</v>
      </c>
      <c r="G10" t="s">
        <v>179</v>
      </c>
      <c r="H10">
        <v>0</v>
      </c>
      <c r="I10">
        <v>0</v>
      </c>
      <c r="J10" t="s">
        <v>178</v>
      </c>
      <c r="K10" t="s">
        <v>180</v>
      </c>
      <c r="L10" t="s">
        <v>181</v>
      </c>
    </row>
    <row r="11" spans="1:12">
      <c r="A11" s="6" t="s">
        <v>201</v>
      </c>
      <c r="B11" s="6" t="s">
        <v>202</v>
      </c>
      <c r="C11" t="s">
        <v>200</v>
      </c>
      <c r="D11" t="s">
        <v>178</v>
      </c>
      <c r="E11" t="s">
        <v>178</v>
      </c>
      <c r="F11" t="s">
        <v>178</v>
      </c>
      <c r="G11" t="s">
        <v>179</v>
      </c>
      <c r="H11">
        <v>0</v>
      </c>
      <c r="I11">
        <v>0</v>
      </c>
      <c r="J11" t="s">
        <v>178</v>
      </c>
      <c r="K11" t="s">
        <v>180</v>
      </c>
      <c r="L11" t="s">
        <v>181</v>
      </c>
    </row>
    <row r="12" spans="1:12">
      <c r="A12" s="6" t="s">
        <v>203</v>
      </c>
      <c r="B12" s="6" t="s">
        <v>204</v>
      </c>
      <c r="C12" t="s">
        <v>200</v>
      </c>
      <c r="D12" t="s">
        <v>178</v>
      </c>
      <c r="E12" t="s">
        <v>178</v>
      </c>
      <c r="F12" t="s">
        <v>178</v>
      </c>
      <c r="G12" t="s">
        <v>179</v>
      </c>
      <c r="H12">
        <v>0</v>
      </c>
      <c r="I12">
        <v>0</v>
      </c>
      <c r="J12" t="s">
        <v>178</v>
      </c>
      <c r="K12" t="s">
        <v>180</v>
      </c>
      <c r="L12" t="s">
        <v>181</v>
      </c>
    </row>
    <row r="13" spans="1:12">
      <c r="A13" s="6" t="s">
        <v>205</v>
      </c>
      <c r="B13" s="6" t="s">
        <v>206</v>
      </c>
      <c r="C13" t="s">
        <v>200</v>
      </c>
      <c r="D13" t="s">
        <v>178</v>
      </c>
      <c r="E13" t="s">
        <v>178</v>
      </c>
      <c r="F13" t="s">
        <v>178</v>
      </c>
      <c r="G13" t="s">
        <v>179</v>
      </c>
      <c r="H13">
        <v>0</v>
      </c>
      <c r="I13">
        <v>0</v>
      </c>
      <c r="J13" t="s">
        <v>178</v>
      </c>
      <c r="K13" t="s">
        <v>180</v>
      </c>
      <c r="L13" t="s">
        <v>181</v>
      </c>
    </row>
    <row r="14" spans="1:12">
      <c r="A14" s="6" t="s">
        <v>207</v>
      </c>
      <c r="B14" s="6" t="s">
        <v>208</v>
      </c>
      <c r="C14" t="s">
        <v>200</v>
      </c>
      <c r="D14" t="s">
        <v>178</v>
      </c>
      <c r="E14" t="s">
        <v>178</v>
      </c>
      <c r="F14" t="s">
        <v>178</v>
      </c>
      <c r="G14" t="s">
        <v>179</v>
      </c>
      <c r="H14">
        <v>0</v>
      </c>
      <c r="I14">
        <v>0</v>
      </c>
      <c r="J14" t="s">
        <v>178</v>
      </c>
      <c r="K14" t="s">
        <v>180</v>
      </c>
      <c r="L14" t="s">
        <v>181</v>
      </c>
    </row>
    <row r="15" spans="1:12">
      <c r="A15" s="6" t="s">
        <v>209</v>
      </c>
      <c r="B15" s="6" t="s">
        <v>210</v>
      </c>
      <c r="C15" t="s">
        <v>200</v>
      </c>
      <c r="D15" t="s">
        <v>178</v>
      </c>
      <c r="E15" t="s">
        <v>178</v>
      </c>
      <c r="F15" t="s">
        <v>178</v>
      </c>
      <c r="G15" t="s">
        <v>179</v>
      </c>
      <c r="H15">
        <v>0</v>
      </c>
      <c r="I15">
        <v>0</v>
      </c>
      <c r="J15" t="s">
        <v>178</v>
      </c>
      <c r="K15" t="s">
        <v>180</v>
      </c>
      <c r="L15" t="s">
        <v>181</v>
      </c>
    </row>
    <row r="27" spans="1:1">
      <c r="A27" s="8" t="s">
        <v>82</v>
      </c>
    </row>
    <row r="28" spans="1:1">
      <c r="A28" s="8" t="s">
        <v>81</v>
      </c>
    </row>
    <row r="33" spans="1:1">
      <c r="A33" s="8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E5362"/>
  <sheetViews>
    <sheetView workbookViewId="0">
      <selection activeCell="A18" sqref="A18"/>
    </sheetView>
  </sheetViews>
  <sheetFormatPr defaultRowHeight="15"/>
  <cols>
    <col min="1" max="1" width="108.5703125" bestFit="1" customWidth="1"/>
  </cols>
  <sheetData>
    <row r="1" spans="1:4">
      <c r="A1" t="e">
        <f>+ pbrun symrdf -g fdcgcgcrisa01p</f>
        <v>#NAME?</v>
      </c>
      <c r="B1">
        <v>2804</v>
      </c>
      <c r="C1">
        <v>3286</v>
      </c>
      <c r="D1" t="s">
        <v>226</v>
      </c>
    </row>
    <row r="2" spans="1:4" hidden="1">
      <c r="A2" t="s">
        <v>227</v>
      </c>
    </row>
    <row r="3" spans="1:4" hidden="1"/>
    <row r="4" spans="1:4" hidden="1"/>
    <row r="5" spans="1:4" hidden="1">
      <c r="A5" t="s">
        <v>228</v>
      </c>
      <c r="B5">
        <v>2804</v>
      </c>
      <c r="C5">
        <v>3286</v>
      </c>
      <c r="D5" t="s">
        <v>229</v>
      </c>
    </row>
    <row r="6" spans="1:4" hidden="1"/>
    <row r="7" spans="1:4" hidden="1">
      <c r="A7" t="e">
        <f>+ pbrun symrdf -g fdcgcgcrisa02p</f>
        <v>#NAME?</v>
      </c>
      <c r="B7">
        <v>2804</v>
      </c>
      <c r="C7">
        <v>3286</v>
      </c>
      <c r="D7" t="s">
        <v>230</v>
      </c>
    </row>
    <row r="8" spans="1:4" hidden="1">
      <c r="A8" t="s">
        <v>231</v>
      </c>
    </row>
    <row r="9" spans="1:4" hidden="1"/>
    <row r="10" spans="1:4" hidden="1"/>
    <row r="11" spans="1:4" hidden="1">
      <c r="A11" t="s">
        <v>232</v>
      </c>
      <c r="B11">
        <v>2804</v>
      </c>
      <c r="C11">
        <v>3286</v>
      </c>
      <c r="D11" t="s">
        <v>233</v>
      </c>
    </row>
    <row r="12" spans="1:4" hidden="1"/>
    <row r="13" spans="1:4" hidden="1">
      <c r="A13" t="e">
        <f>+ pbrun symrdf -g fdcgcgdwhsa01p</f>
        <v>#NAME?</v>
      </c>
      <c r="B13">
        <v>2804</v>
      </c>
      <c r="C13">
        <v>3286</v>
      </c>
      <c r="D13" t="s">
        <v>234</v>
      </c>
    </row>
    <row r="14" spans="1:4" hidden="1">
      <c r="A14" t="s">
        <v>235</v>
      </c>
      <c r="B14" t="s">
        <v>236</v>
      </c>
    </row>
    <row r="15" spans="1:4" hidden="1"/>
    <row r="16" spans="1:4" hidden="1"/>
    <row r="17" spans="1:5" hidden="1">
      <c r="A17" t="s">
        <v>237</v>
      </c>
      <c r="B17">
        <v>2804</v>
      </c>
      <c r="C17">
        <v>3286</v>
      </c>
      <c r="D17" t="s">
        <v>238</v>
      </c>
    </row>
    <row r="18" spans="1:5" hidden="1"/>
    <row r="19" spans="1:5" hidden="1">
      <c r="A19" t="e">
        <f>+ pbrun symrdf -g fdcgcgoscsa01p</f>
        <v>#NAME?</v>
      </c>
      <c r="B19">
        <v>2804</v>
      </c>
      <c r="C19">
        <v>3286</v>
      </c>
      <c r="D19" t="s">
        <v>239</v>
      </c>
    </row>
    <row r="20" spans="1:5" hidden="1">
      <c r="A20" t="s">
        <v>240</v>
      </c>
    </row>
    <row r="21" spans="1:5" hidden="1"/>
    <row r="22" spans="1:5" hidden="1"/>
    <row r="23" spans="1:5" hidden="1">
      <c r="A23" t="s">
        <v>241</v>
      </c>
      <c r="B23">
        <v>2804</v>
      </c>
      <c r="C23">
        <v>3286</v>
      </c>
      <c r="D23" t="s">
        <v>242</v>
      </c>
    </row>
    <row r="24" spans="1:5" hidden="1"/>
    <row r="25" spans="1:5" hidden="1">
      <c r="A25" t="e">
        <f>+ pbrun symrdf -g fdcgcgnavsa01p</f>
        <v>#NAME?</v>
      </c>
      <c r="B25">
        <v>2804</v>
      </c>
      <c r="C25">
        <v>3286</v>
      </c>
      <c r="D25" t="s">
        <v>243</v>
      </c>
    </row>
    <row r="26" spans="1:5" hidden="1">
      <c r="A26" t="s">
        <v>244</v>
      </c>
    </row>
    <row r="27" spans="1:5" hidden="1">
      <c r="A27" s="8" t="s">
        <v>82</v>
      </c>
    </row>
    <row r="28" spans="1:5" hidden="1">
      <c r="A28" s="8" t="s">
        <v>81</v>
      </c>
    </row>
    <row r="29" spans="1:5" hidden="1">
      <c r="A29" t="s">
        <v>245</v>
      </c>
      <c r="B29">
        <v>2804</v>
      </c>
      <c r="C29">
        <v>3286</v>
      </c>
      <c r="D29" t="s">
        <v>246</v>
      </c>
    </row>
    <row r="30" spans="1:5" hidden="1"/>
    <row r="31" spans="1:5" hidden="1">
      <c r="A31" t="e">
        <f>+ pbrun symrdf -g fdcgcgdbcsd01p</f>
        <v>#NAME?</v>
      </c>
      <c r="B31" t="s">
        <v>211</v>
      </c>
      <c r="C31">
        <v>2804</v>
      </c>
      <c r="D31">
        <v>3286</v>
      </c>
      <c r="E31" t="s">
        <v>247</v>
      </c>
    </row>
    <row r="32" spans="1:5" hidden="1">
      <c r="A32" t="s">
        <v>248</v>
      </c>
    </row>
    <row r="33" spans="1:5" hidden="1">
      <c r="A33" s="8" t="s">
        <v>88</v>
      </c>
    </row>
    <row r="34" spans="1:5" hidden="1"/>
    <row r="35" spans="1:5" hidden="1">
      <c r="A35" t="s">
        <v>249</v>
      </c>
      <c r="B35" t="s">
        <v>211</v>
      </c>
      <c r="C35">
        <v>2804</v>
      </c>
      <c r="D35">
        <v>3286</v>
      </c>
      <c r="E35" t="s">
        <v>250</v>
      </c>
    </row>
    <row r="36" spans="1:5" hidden="1"/>
    <row r="37" spans="1:5" hidden="1">
      <c r="A37" t="e">
        <f>+ pbrun symrdf -g fdcgcgoscsa02p</f>
        <v>#NAME?</v>
      </c>
      <c r="B37">
        <v>2804</v>
      </c>
      <c r="C37">
        <v>3286</v>
      </c>
      <c r="D37" t="s">
        <v>251</v>
      </c>
    </row>
    <row r="38" spans="1:5" hidden="1">
      <c r="A38" t="s">
        <v>252</v>
      </c>
    </row>
    <row r="39" spans="1:5" hidden="1"/>
    <row r="40" spans="1:5" hidden="1"/>
    <row r="41" spans="1:5" hidden="1">
      <c r="A41" t="s">
        <v>253</v>
      </c>
      <c r="B41">
        <v>2804</v>
      </c>
      <c r="C41">
        <v>3286</v>
      </c>
      <c r="D41" t="s">
        <v>254</v>
      </c>
    </row>
    <row r="42" spans="1:5" hidden="1"/>
    <row r="43" spans="1:5" hidden="1">
      <c r="A43" t="e">
        <f>+ pbrun symrdf -g fdcgcgpmgsa01p</f>
        <v>#NAME?</v>
      </c>
      <c r="B43">
        <v>2804</v>
      </c>
      <c r="C43">
        <v>3286</v>
      </c>
      <c r="D43" t="s">
        <v>255</v>
      </c>
    </row>
    <row r="44" spans="1:5" hidden="1">
      <c r="A44" t="s">
        <v>256</v>
      </c>
    </row>
    <row r="45" spans="1:5" hidden="1"/>
    <row r="46" spans="1:5" hidden="1"/>
    <row r="47" spans="1:5" hidden="1">
      <c r="A47" t="s">
        <v>257</v>
      </c>
      <c r="B47">
        <v>2804</v>
      </c>
      <c r="C47">
        <v>3286</v>
      </c>
      <c r="D47" t="s">
        <v>258</v>
      </c>
    </row>
    <row r="48" spans="1:5" hidden="1"/>
    <row r="49" spans="1:4" hidden="1">
      <c r="A49" t="e">
        <f>+ pbrun symrdf -g fdcgcgcmssa01p</f>
        <v>#NAME?</v>
      </c>
      <c r="B49">
        <v>2804</v>
      </c>
      <c r="C49">
        <v>3286</v>
      </c>
      <c r="D49" t="s">
        <v>259</v>
      </c>
    </row>
    <row r="50" spans="1:4" hidden="1">
      <c r="A50" t="s">
        <v>260</v>
      </c>
    </row>
    <row r="51" spans="1:4" hidden="1"/>
    <row r="52" spans="1:4" hidden="1"/>
    <row r="53" spans="1:4" hidden="1">
      <c r="A53" t="s">
        <v>261</v>
      </c>
      <c r="B53">
        <v>2804</v>
      </c>
      <c r="C53">
        <v>3286</v>
      </c>
      <c r="D53" t="s">
        <v>262</v>
      </c>
    </row>
    <row r="54" spans="1:4" hidden="1"/>
    <row r="55" spans="1:4" hidden="1">
      <c r="A55" t="e">
        <f>+ pbrun symrdf -g fdcgcgpmgsa02p</f>
        <v>#NAME?</v>
      </c>
      <c r="B55">
        <v>2804</v>
      </c>
      <c r="C55">
        <v>3286</v>
      </c>
      <c r="D55" t="s">
        <v>263</v>
      </c>
    </row>
    <row r="56" spans="1:4" hidden="1">
      <c r="A56" t="s">
        <v>264</v>
      </c>
    </row>
    <row r="57" spans="1:4" hidden="1"/>
    <row r="58" spans="1:4" hidden="1"/>
    <row r="59" spans="1:4">
      <c r="A59" t="s">
        <v>265</v>
      </c>
      <c r="B59">
        <v>2804</v>
      </c>
      <c r="C59">
        <v>3286</v>
      </c>
      <c r="D59" t="s">
        <v>266</v>
      </c>
    </row>
    <row r="60" spans="1:4" hidden="1"/>
    <row r="61" spans="1:4" hidden="1">
      <c r="A61" t="e">
        <f>+ pbrun symrdf -g fdcgcgacsaa02p</f>
        <v>#NAME?</v>
      </c>
      <c r="B61">
        <v>2804</v>
      </c>
      <c r="C61">
        <v>3286</v>
      </c>
      <c r="D61" t="s">
        <v>267</v>
      </c>
    </row>
    <row r="62" spans="1:4" hidden="1">
      <c r="A62" t="s">
        <v>268</v>
      </c>
    </row>
    <row r="63" spans="1:4" hidden="1"/>
    <row r="64" spans="1:4" hidden="1"/>
    <row r="65" spans="1:5" hidden="1">
      <c r="A65" t="s">
        <v>269</v>
      </c>
      <c r="B65">
        <v>2804</v>
      </c>
      <c r="C65">
        <v>3286</v>
      </c>
      <c r="D65" t="s">
        <v>270</v>
      </c>
    </row>
    <row r="66" spans="1:5" hidden="1"/>
    <row r="67" spans="1:5" hidden="1">
      <c r="A67" t="e">
        <f>+ pbrun symrdf -g fdcgcgacsaw01p</f>
        <v>#NAME?</v>
      </c>
      <c r="B67">
        <v>2804</v>
      </c>
      <c r="C67">
        <v>3286</v>
      </c>
      <c r="D67" t="s">
        <v>271</v>
      </c>
    </row>
    <row r="68" spans="1:5" hidden="1">
      <c r="A68" t="s">
        <v>272</v>
      </c>
    </row>
    <row r="69" spans="1:5" hidden="1"/>
    <row r="70" spans="1:5" hidden="1"/>
    <row r="71" spans="1:5" hidden="1">
      <c r="A71" t="s">
        <v>273</v>
      </c>
      <c r="B71">
        <v>2804</v>
      </c>
      <c r="C71">
        <v>3286</v>
      </c>
      <c r="D71" t="s">
        <v>274</v>
      </c>
    </row>
    <row r="72" spans="1:5" hidden="1"/>
    <row r="73" spans="1:5" hidden="1">
      <c r="A73" t="e">
        <f>+ pbrun symrdf -g fdcgcgacsaw02p</f>
        <v>#NAME?</v>
      </c>
      <c r="B73">
        <v>2804</v>
      </c>
      <c r="C73">
        <v>3286</v>
      </c>
      <c r="D73" t="s">
        <v>275</v>
      </c>
    </row>
    <row r="74" spans="1:5" hidden="1">
      <c r="A74" t="s">
        <v>276</v>
      </c>
    </row>
    <row r="75" spans="1:5" hidden="1"/>
    <row r="76" spans="1:5" hidden="1"/>
    <row r="77" spans="1:5" hidden="1">
      <c r="A77" t="s">
        <v>277</v>
      </c>
      <c r="B77">
        <v>2804</v>
      </c>
      <c r="C77">
        <v>3286</v>
      </c>
      <c r="D77" t="s">
        <v>278</v>
      </c>
    </row>
    <row r="78" spans="1:5" hidden="1"/>
    <row r="79" spans="1:5" hidden="1">
      <c r="A79" t="e">
        <f>+ pbrun symrdf -g fdcgcgdbcad01</f>
        <v>#NAME?</v>
      </c>
      <c r="B79" t="s">
        <v>211</v>
      </c>
      <c r="C79">
        <v>2804</v>
      </c>
      <c r="D79">
        <v>3286</v>
      </c>
      <c r="E79" t="s">
        <v>279</v>
      </c>
    </row>
    <row r="80" spans="1:5" hidden="1">
      <c r="A80" t="s">
        <v>280</v>
      </c>
    </row>
    <row r="81" spans="1:5" hidden="1"/>
    <row r="82" spans="1:5" hidden="1"/>
    <row r="83" spans="1:5" hidden="1">
      <c r="A83" t="s">
        <v>281</v>
      </c>
      <c r="B83" t="s">
        <v>211</v>
      </c>
      <c r="C83">
        <v>2804</v>
      </c>
      <c r="D83">
        <v>3286</v>
      </c>
      <c r="E83" t="s">
        <v>282</v>
      </c>
    </row>
    <row r="84" spans="1:5" hidden="1"/>
    <row r="85" spans="1:5" hidden="1">
      <c r="A85" t="e">
        <f>+ pbrun symrdf -g fdcgcgblzaa01p</f>
        <v>#NAME?</v>
      </c>
      <c r="B85">
        <v>2804</v>
      </c>
      <c r="C85">
        <v>3286</v>
      </c>
      <c r="D85" t="s">
        <v>283</v>
      </c>
    </row>
    <row r="86" spans="1:5" hidden="1">
      <c r="A86" t="s">
        <v>284</v>
      </c>
    </row>
    <row r="87" spans="1:5" hidden="1"/>
    <row r="88" spans="1:5" hidden="1"/>
    <row r="89" spans="1:5" hidden="1">
      <c r="A89" t="s">
        <v>285</v>
      </c>
      <c r="B89">
        <v>2804</v>
      </c>
      <c r="C89">
        <v>3286</v>
      </c>
      <c r="D89" t="s">
        <v>286</v>
      </c>
    </row>
    <row r="90" spans="1:5" hidden="1"/>
    <row r="91" spans="1:5" hidden="1">
      <c r="A91" t="e">
        <f>+ pbrun symrdf -g fdcgcgad001c01</f>
        <v>#NAME?</v>
      </c>
      <c r="B91">
        <v>2</v>
      </c>
      <c r="C91">
        <v>2804</v>
      </c>
      <c r="D91">
        <v>3286</v>
      </c>
      <c r="E91" t="s">
        <v>287</v>
      </c>
    </row>
    <row r="92" spans="1:5" hidden="1">
      <c r="A92" t="s">
        <v>288</v>
      </c>
    </row>
    <row r="93" spans="1:5" hidden="1"/>
    <row r="94" spans="1:5" hidden="1"/>
    <row r="95" spans="1:5" hidden="1">
      <c r="A95" t="s">
        <v>289</v>
      </c>
      <c r="B95">
        <v>2</v>
      </c>
      <c r="C95">
        <v>2804</v>
      </c>
      <c r="D95">
        <v>3286</v>
      </c>
      <c r="E95" t="s">
        <v>290</v>
      </c>
    </row>
    <row r="96" spans="1:5" hidden="1"/>
    <row r="97" spans="1:4" hidden="1">
      <c r="A97" t="e">
        <f>+ pbrun symrdf -g fdcgcgestaa01p</f>
        <v>#NAME?</v>
      </c>
      <c r="B97">
        <v>2804</v>
      </c>
      <c r="C97">
        <v>3286</v>
      </c>
      <c r="D97" t="s">
        <v>291</v>
      </c>
    </row>
    <row r="98" spans="1:4" hidden="1">
      <c r="A98" t="s">
        <v>292</v>
      </c>
    </row>
    <row r="99" spans="1:4" hidden="1"/>
    <row r="100" spans="1:4" hidden="1"/>
    <row r="101" spans="1:4" hidden="1">
      <c r="A101" t="s">
        <v>293</v>
      </c>
      <c r="B101">
        <v>2804</v>
      </c>
      <c r="C101">
        <v>3286</v>
      </c>
      <c r="D101" t="s">
        <v>294</v>
      </c>
    </row>
    <row r="102" spans="1:4" hidden="1"/>
    <row r="103" spans="1:4" hidden="1">
      <c r="A103" t="e">
        <f>+ pbrun symrdf -g fdcgcgestaa02p</f>
        <v>#NAME?</v>
      </c>
      <c r="B103">
        <v>2804</v>
      </c>
      <c r="C103">
        <v>3286</v>
      </c>
      <c r="D103" t="s">
        <v>295</v>
      </c>
    </row>
    <row r="104" spans="1:4" hidden="1">
      <c r="A104" t="s">
        <v>296</v>
      </c>
    </row>
    <row r="105" spans="1:4" hidden="1"/>
    <row r="106" spans="1:4" hidden="1"/>
    <row r="107" spans="1:4" hidden="1">
      <c r="A107" t="s">
        <v>297</v>
      </c>
      <c r="B107">
        <v>2804</v>
      </c>
      <c r="C107">
        <v>3286</v>
      </c>
      <c r="D107" t="s">
        <v>298</v>
      </c>
    </row>
    <row r="108" spans="1:4" hidden="1"/>
    <row r="109" spans="1:4" hidden="1">
      <c r="A109" t="e">
        <f>+ pbrun symrdf -g fdcgcgoscaa01p</f>
        <v>#NAME?</v>
      </c>
      <c r="B109">
        <v>2804</v>
      </c>
      <c r="C109">
        <v>3286</v>
      </c>
      <c r="D109" t="s">
        <v>299</v>
      </c>
    </row>
    <row r="110" spans="1:4" hidden="1">
      <c r="A110" t="s">
        <v>300</v>
      </c>
    </row>
    <row r="111" spans="1:4" hidden="1"/>
    <row r="112" spans="1:4" hidden="1"/>
    <row r="113" spans="1:4">
      <c r="A113" t="s">
        <v>301</v>
      </c>
      <c r="B113">
        <v>2804</v>
      </c>
      <c r="C113">
        <v>3286</v>
      </c>
      <c r="D113" t="s">
        <v>302</v>
      </c>
    </row>
    <row r="114" spans="1:4" hidden="1"/>
    <row r="115" spans="1:4" hidden="1">
      <c r="A115" t="e">
        <f>+ pbrun symrdf -g fdcgcgjfpaa51p</f>
        <v>#NAME?</v>
      </c>
      <c r="B115">
        <v>2804</v>
      </c>
      <c r="C115">
        <v>3286</v>
      </c>
      <c r="D115" t="s">
        <v>303</v>
      </c>
    </row>
    <row r="116" spans="1:4" hidden="1">
      <c r="A116" t="s">
        <v>304</v>
      </c>
    </row>
    <row r="117" spans="1:4" hidden="1"/>
    <row r="118" spans="1:4" hidden="1"/>
    <row r="119" spans="1:4" hidden="1">
      <c r="A119" t="s">
        <v>305</v>
      </c>
      <c r="B119">
        <v>2804</v>
      </c>
      <c r="C119">
        <v>3286</v>
      </c>
      <c r="D119" t="s">
        <v>306</v>
      </c>
    </row>
    <row r="120" spans="1:4" hidden="1"/>
    <row r="121" spans="1:4" hidden="1">
      <c r="A121" t="e">
        <f>+ pbrun symrdf -g fdcgcgjfpaa52p</f>
        <v>#NAME?</v>
      </c>
      <c r="B121">
        <v>2804</v>
      </c>
      <c r="C121">
        <v>3286</v>
      </c>
      <c r="D121" t="s">
        <v>307</v>
      </c>
    </row>
    <row r="122" spans="1:4" hidden="1">
      <c r="A122" t="s">
        <v>308</v>
      </c>
    </row>
    <row r="123" spans="1:4" hidden="1"/>
    <row r="124" spans="1:4" hidden="1"/>
    <row r="125" spans="1:4" hidden="1">
      <c r="A125" t="s">
        <v>309</v>
      </c>
      <c r="B125">
        <v>2804</v>
      </c>
      <c r="C125">
        <v>3286</v>
      </c>
      <c r="D125" t="s">
        <v>310</v>
      </c>
    </row>
    <row r="126" spans="1:4" hidden="1"/>
    <row r="127" spans="1:4" hidden="1">
      <c r="A127" t="e">
        <f>+ pbrun symrdf -g fdcgcgjfpdbc51p</f>
        <v>#NAME?</v>
      </c>
      <c r="B127" t="s">
        <v>213</v>
      </c>
      <c r="C127">
        <v>2804</v>
      </c>
      <c r="D127" t="s">
        <v>311</v>
      </c>
    </row>
    <row r="128" spans="1:4" hidden="1">
      <c r="A128" t="s">
        <v>312</v>
      </c>
    </row>
    <row r="129" spans="1:4" hidden="1"/>
    <row r="130" spans="1:4" hidden="1"/>
    <row r="131" spans="1:4">
      <c r="A131" t="s">
        <v>313</v>
      </c>
      <c r="B131" t="s">
        <v>213</v>
      </c>
      <c r="C131">
        <v>2804</v>
      </c>
      <c r="D131" t="s">
        <v>314</v>
      </c>
    </row>
    <row r="132" spans="1:4" hidden="1"/>
    <row r="133" spans="1:4" hidden="1">
      <c r="A133" t="e">
        <f>+ pbrun symrdf -g fdcgcgfimaa01p</f>
        <v>#NAME?</v>
      </c>
      <c r="B133">
        <v>2804</v>
      </c>
      <c r="C133">
        <v>3286</v>
      </c>
      <c r="D133" t="s">
        <v>315</v>
      </c>
    </row>
    <row r="134" spans="1:4" hidden="1">
      <c r="A134" t="s">
        <v>316</v>
      </c>
      <c r="B134" t="s">
        <v>317</v>
      </c>
      <c r="C134" t="s">
        <v>318</v>
      </c>
    </row>
    <row r="135" spans="1:4" hidden="1"/>
    <row r="136" spans="1:4" hidden="1"/>
    <row r="137" spans="1:4" hidden="1">
      <c r="A137" t="s">
        <v>319</v>
      </c>
      <c r="B137">
        <v>2804</v>
      </c>
      <c r="C137">
        <v>3286</v>
      </c>
      <c r="D137" t="s">
        <v>320</v>
      </c>
    </row>
    <row r="138" spans="1:4" hidden="1"/>
    <row r="139" spans="1:4" hidden="1">
      <c r="A139" t="e">
        <f>+ pbrun symrdf -g fdcgcgcpldbc01p</f>
        <v>#NAME?</v>
      </c>
      <c r="B139" t="s">
        <v>211</v>
      </c>
      <c r="C139">
        <v>2804</v>
      </c>
      <c r="D139" t="s">
        <v>321</v>
      </c>
    </row>
    <row r="140" spans="1:4" hidden="1">
      <c r="A140" t="s">
        <v>322</v>
      </c>
    </row>
    <row r="141" spans="1:4" hidden="1"/>
    <row r="142" spans="1:4" hidden="1"/>
    <row r="143" spans="1:4" hidden="1">
      <c r="A143" t="s">
        <v>323</v>
      </c>
      <c r="B143" t="s">
        <v>211</v>
      </c>
      <c r="C143">
        <v>2804</v>
      </c>
      <c r="D143" t="s">
        <v>324</v>
      </c>
    </row>
    <row r="144" spans="1:4" hidden="1"/>
    <row r="145" spans="1:5" hidden="1">
      <c r="A145" t="e">
        <f>+ pbrun symrdf -g fdcgcgoscaa02p</f>
        <v>#NAME?</v>
      </c>
      <c r="B145">
        <v>2804</v>
      </c>
      <c r="C145">
        <v>3286</v>
      </c>
      <c r="D145" t="s">
        <v>325</v>
      </c>
    </row>
    <row r="146" spans="1:5" hidden="1">
      <c r="A146" t="s">
        <v>326</v>
      </c>
    </row>
    <row r="147" spans="1:5" hidden="1"/>
    <row r="148" spans="1:5" hidden="1"/>
    <row r="149" spans="1:5">
      <c r="A149" t="s">
        <v>327</v>
      </c>
      <c r="B149">
        <v>2804</v>
      </c>
      <c r="C149">
        <v>3286</v>
      </c>
      <c r="D149" t="s">
        <v>328</v>
      </c>
    </row>
    <row r="150" spans="1:5" hidden="1"/>
    <row r="151" spans="1:5" hidden="1">
      <c r="A151" t="e">
        <f>+ pbrun symrdf -g fdcgcgamlaa01p</f>
        <v>#NAME?</v>
      </c>
      <c r="B151" t="s">
        <v>225</v>
      </c>
      <c r="C151">
        <v>2804</v>
      </c>
      <c r="E151" t="s">
        <v>329</v>
      </c>
    </row>
    <row r="152" spans="1:5" hidden="1">
      <c r="A152" t="s">
        <v>330</v>
      </c>
    </row>
    <row r="153" spans="1:5" hidden="1"/>
    <row r="154" spans="1:5" hidden="1"/>
    <row r="155" spans="1:5" hidden="1">
      <c r="A155" t="s">
        <v>331</v>
      </c>
      <c r="B155" t="s">
        <v>225</v>
      </c>
      <c r="C155">
        <v>2804</v>
      </c>
      <c r="E155" t="s">
        <v>332</v>
      </c>
    </row>
    <row r="156" spans="1:5" hidden="1"/>
    <row r="157" spans="1:5" hidden="1">
      <c r="A157" t="e">
        <f>+ pbrun symrdf -g fdcgcgkanaa01p</f>
        <v>#NAME?</v>
      </c>
      <c r="B157">
        <v>2804</v>
      </c>
      <c r="C157">
        <v>3286</v>
      </c>
      <c r="D157" t="s">
        <v>333</v>
      </c>
    </row>
    <row r="158" spans="1:5" hidden="1">
      <c r="A158" t="s">
        <v>334</v>
      </c>
    </row>
    <row r="159" spans="1:5" hidden="1"/>
    <row r="160" spans="1:5" hidden="1"/>
    <row r="161" spans="1:4" hidden="1">
      <c r="A161" t="s">
        <v>335</v>
      </c>
      <c r="B161">
        <v>2804</v>
      </c>
      <c r="C161">
        <v>3286</v>
      </c>
      <c r="D161" t="s">
        <v>336</v>
      </c>
    </row>
    <row r="162" spans="1:4" hidden="1"/>
    <row r="163" spans="1:4" hidden="1">
      <c r="A163" t="e">
        <f>+ pbrun symrdf -g fdcgcgkanaa01p</f>
        <v>#NAME?</v>
      </c>
      <c r="B163" t="s">
        <v>220</v>
      </c>
      <c r="C163" t="s">
        <v>333</v>
      </c>
    </row>
    <row r="164" spans="1:4" hidden="1">
      <c r="A164" t="s">
        <v>337</v>
      </c>
    </row>
    <row r="165" spans="1:4" hidden="1"/>
    <row r="166" spans="1:4" hidden="1"/>
    <row r="167" spans="1:4" hidden="1">
      <c r="A167" t="s">
        <v>335</v>
      </c>
      <c r="B167" t="s">
        <v>220</v>
      </c>
      <c r="C167" t="s">
        <v>336</v>
      </c>
    </row>
    <row r="168" spans="1:4" hidden="1"/>
    <row r="169" spans="1:4" hidden="1">
      <c r="A169" t="e">
        <f>+ pbrun symrdf -g fdcgcgkanaw04p</f>
        <v>#NAME?</v>
      </c>
      <c r="B169">
        <v>2804</v>
      </c>
      <c r="C169">
        <v>3286</v>
      </c>
      <c r="D169" t="s">
        <v>338</v>
      </c>
    </row>
    <row r="170" spans="1:4" hidden="1">
      <c r="A170" t="s">
        <v>339</v>
      </c>
    </row>
    <row r="171" spans="1:4" hidden="1"/>
    <row r="172" spans="1:4" hidden="1"/>
    <row r="173" spans="1:4" hidden="1">
      <c r="A173" t="s">
        <v>340</v>
      </c>
      <c r="B173">
        <v>2804</v>
      </c>
      <c r="C173">
        <v>3286</v>
      </c>
      <c r="D173" t="s">
        <v>341</v>
      </c>
    </row>
    <row r="174" spans="1:4" hidden="1"/>
    <row r="175" spans="1:4" hidden="1">
      <c r="A175" t="e">
        <f>+ pbrun symrdf -g fdcgcgkanaw04p</f>
        <v>#NAME?</v>
      </c>
      <c r="B175" t="s">
        <v>220</v>
      </c>
      <c r="C175" t="s">
        <v>338</v>
      </c>
    </row>
    <row r="176" spans="1:4" hidden="1">
      <c r="A176" t="s">
        <v>342</v>
      </c>
    </row>
    <row r="177" spans="1:4" hidden="1"/>
    <row r="178" spans="1:4" hidden="1"/>
    <row r="179" spans="1:4" hidden="1">
      <c r="A179" t="s">
        <v>340</v>
      </c>
      <c r="B179" t="s">
        <v>220</v>
      </c>
      <c r="C179" t="s">
        <v>341</v>
      </c>
    </row>
    <row r="180" spans="1:4" hidden="1"/>
    <row r="181" spans="1:4" hidden="1">
      <c r="A181" t="e">
        <f>+ pbrun symrdf -g fdcgcgkanaw03p</f>
        <v>#NAME?</v>
      </c>
      <c r="B181">
        <v>2804</v>
      </c>
      <c r="C181">
        <v>3286</v>
      </c>
      <c r="D181" t="s">
        <v>343</v>
      </c>
    </row>
    <row r="182" spans="1:4" hidden="1">
      <c r="A182" t="s">
        <v>344</v>
      </c>
    </row>
    <row r="183" spans="1:4" hidden="1"/>
    <row r="184" spans="1:4" hidden="1"/>
    <row r="185" spans="1:4" hidden="1">
      <c r="A185" t="s">
        <v>345</v>
      </c>
      <c r="B185">
        <v>2804</v>
      </c>
      <c r="C185">
        <v>3286</v>
      </c>
      <c r="D185" t="s">
        <v>346</v>
      </c>
    </row>
    <row r="186" spans="1:4" hidden="1"/>
    <row r="187" spans="1:4" hidden="1">
      <c r="A187" t="e">
        <f>+ pbrun symrdf -g fdcgcgkanaw03p</f>
        <v>#NAME?</v>
      </c>
      <c r="B187" t="s">
        <v>220</v>
      </c>
      <c r="C187" t="s">
        <v>343</v>
      </c>
    </row>
    <row r="188" spans="1:4" hidden="1">
      <c r="A188" t="s">
        <v>347</v>
      </c>
    </row>
    <row r="189" spans="1:4" hidden="1"/>
    <row r="190" spans="1:4" hidden="1"/>
    <row r="191" spans="1:4" hidden="1">
      <c r="A191" t="s">
        <v>345</v>
      </c>
      <c r="B191" t="s">
        <v>220</v>
      </c>
      <c r="C191" t="s">
        <v>346</v>
      </c>
    </row>
    <row r="192" spans="1:4" hidden="1"/>
    <row r="193" spans="1:4" hidden="1">
      <c r="A193" t="e">
        <f>+ pbrun symrdf -g fdcgcgracad13p</f>
        <v>#NAME?</v>
      </c>
      <c r="B193" t="s">
        <v>214</v>
      </c>
      <c r="C193">
        <v>2804</v>
      </c>
      <c r="D193" t="s">
        <v>348</v>
      </c>
    </row>
    <row r="194" spans="1:4" hidden="1">
      <c r="A194" t="s">
        <v>349</v>
      </c>
    </row>
    <row r="195" spans="1:4" hidden="1"/>
    <row r="196" spans="1:4" hidden="1"/>
    <row r="197" spans="1:4" hidden="1">
      <c r="A197" t="s">
        <v>350</v>
      </c>
      <c r="B197" t="s">
        <v>214</v>
      </c>
      <c r="C197">
        <v>2804</v>
      </c>
      <c r="D197" t="s">
        <v>351</v>
      </c>
    </row>
    <row r="198" spans="1:4" hidden="1"/>
    <row r="199" spans="1:4" hidden="1">
      <c r="A199" t="e">
        <f>+ pbrun symrdf -g fdcgcgracad13p</f>
        <v>#NAME?</v>
      </c>
      <c r="B199" t="s">
        <v>214</v>
      </c>
      <c r="C199" t="s">
        <v>220</v>
      </c>
      <c r="D199" t="s">
        <v>348</v>
      </c>
    </row>
    <row r="200" spans="1:4" hidden="1">
      <c r="A200" t="s">
        <v>352</v>
      </c>
    </row>
    <row r="201" spans="1:4" hidden="1"/>
    <row r="202" spans="1:4" hidden="1"/>
    <row r="203" spans="1:4" hidden="1">
      <c r="A203" t="s">
        <v>350</v>
      </c>
      <c r="B203" t="s">
        <v>214</v>
      </c>
      <c r="C203" t="s">
        <v>220</v>
      </c>
      <c r="D203" t="s">
        <v>351</v>
      </c>
    </row>
    <row r="204" spans="1:4" hidden="1"/>
    <row r="205" spans="1:4" hidden="1">
      <c r="A205" t="e">
        <f>+ pbrun symrdf -g fdcgcgracad15p</f>
        <v>#NAME?</v>
      </c>
      <c r="B205" t="s">
        <v>215</v>
      </c>
      <c r="C205">
        <v>2804</v>
      </c>
      <c r="D205" t="s">
        <v>353</v>
      </c>
    </row>
    <row r="206" spans="1:4" hidden="1">
      <c r="A206" t="s">
        <v>354</v>
      </c>
    </row>
    <row r="207" spans="1:4" hidden="1"/>
    <row r="208" spans="1:4" hidden="1"/>
    <row r="209" spans="1:4" hidden="1">
      <c r="A209" t="s">
        <v>355</v>
      </c>
      <c r="B209" t="s">
        <v>215</v>
      </c>
      <c r="C209">
        <v>2804</v>
      </c>
      <c r="D209" t="s">
        <v>356</v>
      </c>
    </row>
    <row r="210" spans="1:4" hidden="1"/>
    <row r="211" spans="1:4" hidden="1">
      <c r="A211" t="e">
        <f>+ pbrun symrdf -g fdcgcgracad15p</f>
        <v>#NAME?</v>
      </c>
      <c r="B211" t="s">
        <v>215</v>
      </c>
      <c r="C211" t="s">
        <v>220</v>
      </c>
      <c r="D211" t="s">
        <v>353</v>
      </c>
    </row>
    <row r="212" spans="1:4" hidden="1">
      <c r="A212" t="s">
        <v>357</v>
      </c>
    </row>
    <row r="213" spans="1:4" hidden="1"/>
    <row r="214" spans="1:4" hidden="1"/>
    <row r="215" spans="1:4" hidden="1">
      <c r="A215" t="s">
        <v>355</v>
      </c>
      <c r="B215" t="s">
        <v>215</v>
      </c>
      <c r="C215" t="s">
        <v>220</v>
      </c>
      <c r="D215" t="s">
        <v>356</v>
      </c>
    </row>
    <row r="216" spans="1:4" hidden="1"/>
    <row r="217" spans="1:4" hidden="1">
      <c r="A217" t="e">
        <f>+ pbrun symrdf -g fdcgcgracad05p</f>
        <v>#NAME?</v>
      </c>
      <c r="B217" t="s">
        <v>216</v>
      </c>
      <c r="C217">
        <v>2804</v>
      </c>
      <c r="D217" t="s">
        <v>358</v>
      </c>
    </row>
    <row r="218" spans="1:4" hidden="1">
      <c r="A218" t="s">
        <v>359</v>
      </c>
    </row>
    <row r="219" spans="1:4" hidden="1"/>
    <row r="220" spans="1:4" hidden="1"/>
    <row r="221" spans="1:4" hidden="1">
      <c r="A221" t="s">
        <v>360</v>
      </c>
      <c r="B221" t="s">
        <v>216</v>
      </c>
      <c r="C221">
        <v>2804</v>
      </c>
      <c r="D221" t="s">
        <v>361</v>
      </c>
    </row>
    <row r="222" spans="1:4" hidden="1"/>
    <row r="223" spans="1:4" hidden="1">
      <c r="A223" t="e">
        <f>+ pbrun symrdf -g fdcgcgracad05p</f>
        <v>#NAME?</v>
      </c>
      <c r="B223" t="s">
        <v>216</v>
      </c>
      <c r="C223" t="s">
        <v>220</v>
      </c>
      <c r="D223" t="s">
        <v>358</v>
      </c>
    </row>
    <row r="224" spans="1:4" hidden="1">
      <c r="A224" t="s">
        <v>362</v>
      </c>
      <c r="B224" t="s">
        <v>363</v>
      </c>
    </row>
    <row r="225" spans="1:4" hidden="1"/>
    <row r="226" spans="1:4" hidden="1"/>
    <row r="227" spans="1:4" hidden="1">
      <c r="A227" t="s">
        <v>360</v>
      </c>
      <c r="B227" t="s">
        <v>216</v>
      </c>
      <c r="C227" t="s">
        <v>220</v>
      </c>
      <c r="D227" t="s">
        <v>361</v>
      </c>
    </row>
    <row r="228" spans="1:4" hidden="1"/>
    <row r="229" spans="1:4" hidden="1">
      <c r="A229" t="e">
        <f>+ pbrun symrdf -g fdcgcgracad23p</f>
        <v>#NAME?</v>
      </c>
      <c r="B229" t="s">
        <v>217</v>
      </c>
      <c r="C229">
        <v>2804</v>
      </c>
      <c r="D229" t="s">
        <v>364</v>
      </c>
    </row>
    <row r="230" spans="1:4" hidden="1">
      <c r="A230" t="s">
        <v>365</v>
      </c>
    </row>
    <row r="231" spans="1:4" hidden="1"/>
    <row r="232" spans="1:4" hidden="1"/>
    <row r="233" spans="1:4" hidden="1">
      <c r="A233" t="s">
        <v>366</v>
      </c>
      <c r="B233" t="s">
        <v>217</v>
      </c>
      <c r="C233">
        <v>2804</v>
      </c>
      <c r="D233" t="s">
        <v>367</v>
      </c>
    </row>
    <row r="234" spans="1:4" hidden="1"/>
    <row r="235" spans="1:4" hidden="1">
      <c r="A235" t="e">
        <f>+ pbrun symrdf -g fdcgcgracad23p</f>
        <v>#NAME?</v>
      </c>
      <c r="B235" t="s">
        <v>217</v>
      </c>
      <c r="C235" t="s">
        <v>220</v>
      </c>
      <c r="D235" t="s">
        <v>364</v>
      </c>
    </row>
    <row r="236" spans="1:4" hidden="1">
      <c r="A236" t="s">
        <v>368</v>
      </c>
      <c r="B236" t="s">
        <v>369</v>
      </c>
    </row>
    <row r="237" spans="1:4" hidden="1"/>
    <row r="238" spans="1:4" hidden="1"/>
    <row r="239" spans="1:4" hidden="1">
      <c r="A239" t="s">
        <v>366</v>
      </c>
      <c r="B239" t="s">
        <v>217</v>
      </c>
      <c r="C239" t="s">
        <v>220</v>
      </c>
      <c r="D239" t="s">
        <v>367</v>
      </c>
    </row>
    <row r="240" spans="1:4" hidden="1"/>
    <row r="241" spans="1:4" hidden="1">
      <c r="A241" t="e">
        <f>+ pbrun symrdf -g fdcgcgracad21p</f>
        <v>#NAME?</v>
      </c>
      <c r="B241" t="s">
        <v>218</v>
      </c>
      <c r="C241">
        <v>2804</v>
      </c>
      <c r="D241" t="s">
        <v>370</v>
      </c>
    </row>
    <row r="242" spans="1:4" hidden="1">
      <c r="A242" t="s">
        <v>371</v>
      </c>
    </row>
    <row r="243" spans="1:4" hidden="1"/>
    <row r="244" spans="1:4" hidden="1"/>
    <row r="245" spans="1:4" hidden="1">
      <c r="A245" t="s">
        <v>372</v>
      </c>
      <c r="B245" t="s">
        <v>218</v>
      </c>
      <c r="C245">
        <v>2804</v>
      </c>
      <c r="D245" t="s">
        <v>373</v>
      </c>
    </row>
    <row r="246" spans="1:4" hidden="1"/>
    <row r="247" spans="1:4" hidden="1">
      <c r="A247" t="e">
        <f>+ pbrun symrdf -g fdcgcgracad21p</f>
        <v>#NAME?</v>
      </c>
      <c r="B247" t="s">
        <v>218</v>
      </c>
      <c r="C247" t="s">
        <v>220</v>
      </c>
      <c r="D247" t="s">
        <v>370</v>
      </c>
    </row>
    <row r="248" spans="1:4" hidden="1">
      <c r="A248" t="s">
        <v>374</v>
      </c>
    </row>
    <row r="249" spans="1:4" hidden="1"/>
    <row r="250" spans="1:4" hidden="1"/>
    <row r="251" spans="1:4" hidden="1">
      <c r="A251" t="s">
        <v>372</v>
      </c>
      <c r="B251" t="s">
        <v>218</v>
      </c>
      <c r="C251" t="s">
        <v>220</v>
      </c>
      <c r="D251" t="s">
        <v>373</v>
      </c>
    </row>
    <row r="252" spans="1:4" hidden="1"/>
    <row r="253" spans="1:4" hidden="1">
      <c r="A253" t="e">
        <f>+ pbrun symrdf -g fdcgcgracad25p</f>
        <v>#NAME?</v>
      </c>
      <c r="B253" t="s">
        <v>219</v>
      </c>
      <c r="C253">
        <v>2804</v>
      </c>
      <c r="D253" t="s">
        <v>375</v>
      </c>
    </row>
    <row r="254" spans="1:4" hidden="1">
      <c r="A254" t="s">
        <v>376</v>
      </c>
    </row>
    <row r="255" spans="1:4" hidden="1"/>
    <row r="256" spans="1:4" hidden="1"/>
    <row r="257" spans="1:5" hidden="1">
      <c r="A257" t="s">
        <v>377</v>
      </c>
      <c r="B257" t="s">
        <v>219</v>
      </c>
      <c r="C257">
        <v>2804</v>
      </c>
      <c r="D257" t="s">
        <v>378</v>
      </c>
    </row>
    <row r="258" spans="1:5" hidden="1"/>
    <row r="259" spans="1:5" hidden="1">
      <c r="A259" t="e">
        <f>+ pbrun symrdf -g fdcgcgracad25p</f>
        <v>#NAME?</v>
      </c>
      <c r="B259" t="s">
        <v>219</v>
      </c>
      <c r="C259" t="s">
        <v>220</v>
      </c>
      <c r="D259" t="s">
        <v>375</v>
      </c>
    </row>
    <row r="260" spans="1:5" hidden="1">
      <c r="A260" t="s">
        <v>379</v>
      </c>
    </row>
    <row r="261" spans="1:5" hidden="1"/>
    <row r="262" spans="1:5" hidden="1"/>
    <row r="263" spans="1:5" hidden="1">
      <c r="A263" t="s">
        <v>377</v>
      </c>
      <c r="B263" t="s">
        <v>219</v>
      </c>
      <c r="C263" t="s">
        <v>220</v>
      </c>
      <c r="D263" t="s">
        <v>378</v>
      </c>
    </row>
    <row r="264" spans="1:5" hidden="1"/>
    <row r="265" spans="1:5" hidden="1">
      <c r="A265" t="e">
        <f>+ pbrun symrdf -g fdcgcgtibla62</f>
        <v>#NAME?</v>
      </c>
      <c r="B265" t="s">
        <v>140</v>
      </c>
      <c r="C265">
        <v>2804</v>
      </c>
      <c r="D265">
        <v>3286</v>
      </c>
      <c r="E265" t="s">
        <v>380</v>
      </c>
    </row>
    <row r="266" spans="1:5" hidden="1">
      <c r="A266" t="s">
        <v>381</v>
      </c>
    </row>
    <row r="267" spans="1:5" hidden="1"/>
    <row r="268" spans="1:5" hidden="1"/>
    <row r="269" spans="1:5" hidden="1">
      <c r="A269" t="s">
        <v>382</v>
      </c>
      <c r="B269" t="s">
        <v>140</v>
      </c>
      <c r="C269">
        <v>2804</v>
      </c>
      <c r="D269">
        <v>3286</v>
      </c>
      <c r="E269" t="s">
        <v>383</v>
      </c>
    </row>
    <row r="270" spans="1:5" hidden="1"/>
    <row r="271" spans="1:5" hidden="1">
      <c r="A271" t="e">
        <f>+ pbrun symrdf -g fdcgcgtibla63</f>
        <v>#NAME?</v>
      </c>
      <c r="B271" t="s">
        <v>141</v>
      </c>
      <c r="C271">
        <v>2804</v>
      </c>
      <c r="D271">
        <v>3286</v>
      </c>
      <c r="E271" t="s">
        <v>384</v>
      </c>
    </row>
    <row r="272" spans="1:5" hidden="1">
      <c r="A272" t="s">
        <v>385</v>
      </c>
    </row>
    <row r="273" spans="1:5" hidden="1"/>
    <row r="274" spans="1:5" hidden="1"/>
    <row r="275" spans="1:5" hidden="1">
      <c r="A275" t="s">
        <v>386</v>
      </c>
      <c r="B275" t="s">
        <v>141</v>
      </c>
      <c r="C275">
        <v>2804</v>
      </c>
      <c r="D275">
        <v>3286</v>
      </c>
      <c r="E275" t="s">
        <v>387</v>
      </c>
    </row>
    <row r="276" spans="1:5" hidden="1"/>
    <row r="277" spans="1:5" hidden="1">
      <c r="A277" t="e">
        <f>+ pbrun symrdf -g fdcgcgtibla01p</f>
        <v>#NAME?</v>
      </c>
      <c r="B277">
        <v>2804</v>
      </c>
      <c r="C277">
        <v>3286</v>
      </c>
      <c r="D277" t="s">
        <v>388</v>
      </c>
    </row>
    <row r="278" spans="1:5" hidden="1">
      <c r="A278" t="s">
        <v>389</v>
      </c>
    </row>
    <row r="279" spans="1:5" hidden="1"/>
    <row r="280" spans="1:5" hidden="1"/>
    <row r="281" spans="1:5" hidden="1">
      <c r="A281" t="s">
        <v>390</v>
      </c>
      <c r="B281">
        <v>2804</v>
      </c>
      <c r="C281">
        <v>3286</v>
      </c>
      <c r="D281" t="s">
        <v>391</v>
      </c>
    </row>
    <row r="282" spans="1:5" hidden="1"/>
    <row r="283" spans="1:5" hidden="1">
      <c r="A283" t="e">
        <f>+ pbrun symrdf -g fdcgcgtibla02p</f>
        <v>#NAME?</v>
      </c>
      <c r="B283">
        <v>2804</v>
      </c>
      <c r="C283">
        <v>3286</v>
      </c>
      <c r="D283" t="s">
        <v>392</v>
      </c>
    </row>
    <row r="284" spans="1:5" hidden="1">
      <c r="A284" t="s">
        <v>393</v>
      </c>
    </row>
    <row r="285" spans="1:5" hidden="1"/>
    <row r="286" spans="1:5" hidden="1"/>
    <row r="287" spans="1:5" hidden="1">
      <c r="A287" t="s">
        <v>394</v>
      </c>
      <c r="B287">
        <v>2804</v>
      </c>
      <c r="C287">
        <v>3286</v>
      </c>
      <c r="D287" t="s">
        <v>395</v>
      </c>
    </row>
    <row r="288" spans="1:5" hidden="1"/>
    <row r="289" spans="1:4" hidden="1">
      <c r="A289" t="e">
        <f>+ pbrun symrdf -g fdcgcgtibla05p</f>
        <v>#NAME?</v>
      </c>
      <c r="B289">
        <v>2804</v>
      </c>
      <c r="C289">
        <v>3286</v>
      </c>
      <c r="D289" t="s">
        <v>396</v>
      </c>
    </row>
    <row r="290" spans="1:4" hidden="1">
      <c r="A290" t="s">
        <v>397</v>
      </c>
    </row>
    <row r="291" spans="1:4" hidden="1"/>
    <row r="292" spans="1:4" hidden="1"/>
    <row r="293" spans="1:4" hidden="1">
      <c r="A293" t="s">
        <v>398</v>
      </c>
      <c r="B293">
        <v>2804</v>
      </c>
      <c r="C293">
        <v>3286</v>
      </c>
      <c r="D293" t="s">
        <v>399</v>
      </c>
    </row>
    <row r="294" spans="1:4" hidden="1"/>
    <row r="295" spans="1:4" hidden="1">
      <c r="A295" t="e">
        <f>+ pbrun symrdf -g fdcgcgtibla06p</f>
        <v>#NAME?</v>
      </c>
      <c r="B295">
        <v>2804</v>
      </c>
      <c r="C295">
        <v>3286</v>
      </c>
      <c r="D295" t="s">
        <v>400</v>
      </c>
    </row>
    <row r="296" spans="1:4" hidden="1">
      <c r="A296" t="s">
        <v>401</v>
      </c>
    </row>
    <row r="297" spans="1:4" hidden="1"/>
    <row r="298" spans="1:4" hidden="1"/>
    <row r="299" spans="1:4" hidden="1">
      <c r="A299" t="s">
        <v>402</v>
      </c>
      <c r="B299">
        <v>2804</v>
      </c>
      <c r="C299">
        <v>3286</v>
      </c>
      <c r="D299" t="s">
        <v>403</v>
      </c>
    </row>
    <row r="300" spans="1:4" hidden="1"/>
    <row r="301" spans="1:4" hidden="1">
      <c r="A301" t="e">
        <f>+ pbrun symrdf -g fdcgcgtibla09p</f>
        <v>#NAME?</v>
      </c>
      <c r="B301">
        <v>2804</v>
      </c>
      <c r="C301">
        <v>3286</v>
      </c>
      <c r="D301" t="s">
        <v>404</v>
      </c>
    </row>
    <row r="302" spans="1:4" hidden="1">
      <c r="A302" t="s">
        <v>405</v>
      </c>
      <c r="B302" t="s">
        <v>406</v>
      </c>
    </row>
    <row r="303" spans="1:4" hidden="1"/>
    <row r="304" spans="1:4" hidden="1"/>
    <row r="305" spans="1:4" hidden="1">
      <c r="A305" t="s">
        <v>407</v>
      </c>
      <c r="B305">
        <v>2804</v>
      </c>
      <c r="C305">
        <v>3286</v>
      </c>
      <c r="D305" t="s">
        <v>408</v>
      </c>
    </row>
    <row r="306" spans="1:4" hidden="1"/>
    <row r="307" spans="1:4" hidden="1">
      <c r="A307" t="e">
        <f>+ pbrun symrdf -g fdcgcgtibla10p</f>
        <v>#NAME?</v>
      </c>
      <c r="B307">
        <v>2804</v>
      </c>
      <c r="C307">
        <v>3286</v>
      </c>
      <c r="D307" t="s">
        <v>409</v>
      </c>
    </row>
    <row r="308" spans="1:4" hidden="1">
      <c r="A308" t="s">
        <v>410</v>
      </c>
    </row>
    <row r="309" spans="1:4" hidden="1"/>
    <row r="310" spans="1:4" hidden="1"/>
    <row r="311" spans="1:4" hidden="1">
      <c r="A311" t="s">
        <v>411</v>
      </c>
      <c r="B311">
        <v>2804</v>
      </c>
      <c r="C311">
        <v>3286</v>
      </c>
      <c r="D311" t="s">
        <v>412</v>
      </c>
    </row>
    <row r="312" spans="1:4" hidden="1"/>
    <row r="313" spans="1:4" hidden="1">
      <c r="A313" t="e">
        <f>+ pbrun symrdf -g fdcgcgtibla13p</f>
        <v>#NAME?</v>
      </c>
      <c r="B313">
        <v>2804</v>
      </c>
      <c r="C313">
        <v>3286</v>
      </c>
      <c r="D313" t="s">
        <v>413</v>
      </c>
    </row>
    <row r="314" spans="1:4" hidden="1">
      <c r="A314" t="s">
        <v>414</v>
      </c>
    </row>
    <row r="315" spans="1:4" hidden="1"/>
    <row r="316" spans="1:4" hidden="1"/>
    <row r="317" spans="1:4" hidden="1">
      <c r="A317" t="s">
        <v>415</v>
      </c>
      <c r="B317">
        <v>2804</v>
      </c>
      <c r="C317">
        <v>3286</v>
      </c>
      <c r="D317" t="s">
        <v>416</v>
      </c>
    </row>
    <row r="318" spans="1:4" hidden="1"/>
    <row r="319" spans="1:4" hidden="1">
      <c r="A319" t="e">
        <f>+ pbrun symrdf -g fdcgcgtibla14p</f>
        <v>#NAME?</v>
      </c>
      <c r="B319">
        <v>2804</v>
      </c>
      <c r="C319">
        <v>3286</v>
      </c>
      <c r="D319" t="s">
        <v>417</v>
      </c>
    </row>
    <row r="320" spans="1:4" hidden="1">
      <c r="A320" t="s">
        <v>418</v>
      </c>
    </row>
    <row r="321" spans="1:4" hidden="1"/>
    <row r="322" spans="1:4" hidden="1"/>
    <row r="323" spans="1:4" hidden="1">
      <c r="A323" t="s">
        <v>419</v>
      </c>
      <c r="B323">
        <v>2804</v>
      </c>
      <c r="C323">
        <v>3286</v>
      </c>
      <c r="D323" t="s">
        <v>420</v>
      </c>
    </row>
    <row r="324" spans="1:4" hidden="1"/>
    <row r="325" spans="1:4" hidden="1">
      <c r="A325" t="e">
        <f>+ pbrun symrdf -g fdcgcgtibla17p</f>
        <v>#NAME?</v>
      </c>
      <c r="B325">
        <v>2804</v>
      </c>
      <c r="C325">
        <v>3286</v>
      </c>
      <c r="D325" t="s">
        <v>421</v>
      </c>
    </row>
    <row r="326" spans="1:4" hidden="1">
      <c r="A326" t="s">
        <v>422</v>
      </c>
    </row>
    <row r="327" spans="1:4" hidden="1"/>
    <row r="328" spans="1:4" hidden="1"/>
    <row r="329" spans="1:4" hidden="1">
      <c r="A329" t="s">
        <v>423</v>
      </c>
      <c r="B329">
        <v>2804</v>
      </c>
      <c r="C329">
        <v>3286</v>
      </c>
      <c r="D329" t="s">
        <v>424</v>
      </c>
    </row>
    <row r="330" spans="1:4" hidden="1"/>
    <row r="331" spans="1:4" hidden="1">
      <c r="A331" t="e">
        <f>+ pbrun symrdf -g fdcgcgtibla18p</f>
        <v>#NAME?</v>
      </c>
      <c r="B331">
        <v>2804</v>
      </c>
      <c r="C331">
        <v>3286</v>
      </c>
      <c r="D331" t="s">
        <v>425</v>
      </c>
    </row>
    <row r="332" spans="1:4" hidden="1">
      <c r="A332" t="s">
        <v>426</v>
      </c>
    </row>
    <row r="333" spans="1:4" hidden="1"/>
    <row r="334" spans="1:4" hidden="1"/>
    <row r="335" spans="1:4" hidden="1">
      <c r="A335" t="s">
        <v>427</v>
      </c>
      <c r="B335">
        <v>2804</v>
      </c>
      <c r="C335">
        <v>3286</v>
      </c>
      <c r="D335" t="s">
        <v>428</v>
      </c>
    </row>
    <row r="336" spans="1:4" hidden="1"/>
    <row r="337" spans="1:5" hidden="1">
      <c r="A337" t="e">
        <f>+ pbrun symrdf -g fdcgcgtibla81</f>
        <v>#NAME?</v>
      </c>
      <c r="B337" t="s">
        <v>152</v>
      </c>
      <c r="C337">
        <v>2804</v>
      </c>
      <c r="D337">
        <v>3286</v>
      </c>
      <c r="E337" t="s">
        <v>429</v>
      </c>
    </row>
    <row r="338" spans="1:5" hidden="1">
      <c r="A338" t="s">
        <v>430</v>
      </c>
    </row>
    <row r="339" spans="1:5" hidden="1"/>
    <row r="340" spans="1:5" hidden="1"/>
    <row r="341" spans="1:5" hidden="1">
      <c r="A341" t="s">
        <v>431</v>
      </c>
      <c r="B341" t="s">
        <v>152</v>
      </c>
      <c r="C341">
        <v>2804</v>
      </c>
      <c r="D341">
        <v>3286</v>
      </c>
      <c r="E341" t="s">
        <v>432</v>
      </c>
    </row>
    <row r="342" spans="1:5" hidden="1"/>
    <row r="343" spans="1:5" hidden="1">
      <c r="A343" t="e">
        <f>+ pbrun symrdf -g fdcgcgmqmla65</f>
        <v>#NAME?</v>
      </c>
      <c r="B343" t="s">
        <v>153</v>
      </c>
      <c r="C343">
        <v>2804</v>
      </c>
      <c r="D343">
        <v>3286</v>
      </c>
      <c r="E343" t="s">
        <v>433</v>
      </c>
    </row>
    <row r="344" spans="1:5" hidden="1">
      <c r="A344" t="s">
        <v>434</v>
      </c>
    </row>
    <row r="345" spans="1:5" hidden="1"/>
    <row r="346" spans="1:5" hidden="1"/>
    <row r="347" spans="1:5" hidden="1">
      <c r="A347" t="s">
        <v>435</v>
      </c>
      <c r="B347" t="s">
        <v>153</v>
      </c>
      <c r="C347">
        <v>2804</v>
      </c>
      <c r="D347">
        <v>3286</v>
      </c>
      <c r="E347" t="s">
        <v>436</v>
      </c>
    </row>
    <row r="348" spans="1:5" hidden="1"/>
    <row r="349" spans="1:5" hidden="1">
      <c r="A349" t="e">
        <f>+ pbrun symrdf -g fdcgcgmqmla19p</f>
        <v>#NAME?</v>
      </c>
      <c r="B349">
        <v>2804</v>
      </c>
      <c r="C349">
        <v>3286</v>
      </c>
      <c r="D349" t="s">
        <v>437</v>
      </c>
    </row>
    <row r="350" spans="1:5" hidden="1">
      <c r="A350" t="s">
        <v>438</v>
      </c>
    </row>
    <row r="351" spans="1:5" hidden="1"/>
    <row r="352" spans="1:5" hidden="1"/>
    <row r="353" spans="1:4" hidden="1">
      <c r="A353" t="s">
        <v>439</v>
      </c>
      <c r="B353">
        <v>2804</v>
      </c>
      <c r="C353">
        <v>3286</v>
      </c>
      <c r="D353" t="s">
        <v>440</v>
      </c>
    </row>
    <row r="354" spans="1:4" hidden="1"/>
    <row r="355" spans="1:4" hidden="1">
      <c r="A355" t="e">
        <f>+ pbrun symrdf -g fdcgcgmqmla20p</f>
        <v>#NAME?</v>
      </c>
      <c r="B355">
        <v>2804</v>
      </c>
      <c r="C355">
        <v>3286</v>
      </c>
      <c r="D355" t="s">
        <v>441</v>
      </c>
    </row>
    <row r="356" spans="1:4" hidden="1">
      <c r="A356" t="s">
        <v>442</v>
      </c>
    </row>
    <row r="357" spans="1:4" hidden="1"/>
    <row r="358" spans="1:4" hidden="1"/>
    <row r="359" spans="1:4" hidden="1">
      <c r="A359" t="s">
        <v>443</v>
      </c>
      <c r="B359">
        <v>2804</v>
      </c>
      <c r="C359">
        <v>3286</v>
      </c>
      <c r="D359" t="s">
        <v>444</v>
      </c>
    </row>
    <row r="360" spans="1:4" hidden="1"/>
    <row r="361" spans="1:4" hidden="1">
      <c r="A361" t="e">
        <f>+ pbrun symrdf -g fdcgcgtibla03p</f>
        <v>#NAME?</v>
      </c>
      <c r="B361">
        <v>2804</v>
      </c>
      <c r="C361">
        <v>3286</v>
      </c>
      <c r="D361" t="s">
        <v>445</v>
      </c>
    </row>
    <row r="362" spans="1:4" hidden="1">
      <c r="A362" t="s">
        <v>446</v>
      </c>
    </row>
    <row r="363" spans="1:4" hidden="1"/>
    <row r="364" spans="1:4" hidden="1"/>
    <row r="365" spans="1:4" hidden="1">
      <c r="A365" t="s">
        <v>447</v>
      </c>
      <c r="B365">
        <v>2804</v>
      </c>
      <c r="C365">
        <v>3286</v>
      </c>
      <c r="D365" t="s">
        <v>448</v>
      </c>
    </row>
    <row r="366" spans="1:4" hidden="1"/>
    <row r="367" spans="1:4" hidden="1">
      <c r="A367" t="e">
        <f>+ pbrun symrdf -g fdcgcgtibla04p</f>
        <v>#NAME?</v>
      </c>
      <c r="B367">
        <v>2804</v>
      </c>
      <c r="C367">
        <v>3286</v>
      </c>
      <c r="D367" t="s">
        <v>449</v>
      </c>
    </row>
    <row r="368" spans="1:4" hidden="1">
      <c r="A368" t="s">
        <v>450</v>
      </c>
    </row>
    <row r="369" spans="1:4" hidden="1"/>
    <row r="370" spans="1:4" hidden="1"/>
    <row r="371" spans="1:4" hidden="1">
      <c r="A371" t="s">
        <v>451</v>
      </c>
      <c r="B371">
        <v>2804</v>
      </c>
      <c r="C371">
        <v>3286</v>
      </c>
      <c r="D371" t="s">
        <v>452</v>
      </c>
    </row>
    <row r="372" spans="1:4" hidden="1"/>
    <row r="373" spans="1:4" hidden="1">
      <c r="A373" t="e">
        <f>+ pbrun symrdf -g fdcgcgtibla07p</f>
        <v>#NAME?</v>
      </c>
      <c r="B373">
        <v>2804</v>
      </c>
      <c r="C373">
        <v>3286</v>
      </c>
      <c r="D373" t="s">
        <v>453</v>
      </c>
    </row>
    <row r="374" spans="1:4" hidden="1">
      <c r="A374" t="s">
        <v>454</v>
      </c>
    </row>
    <row r="375" spans="1:4" hidden="1"/>
    <row r="376" spans="1:4" hidden="1"/>
    <row r="377" spans="1:4" hidden="1">
      <c r="A377" t="s">
        <v>455</v>
      </c>
      <c r="B377">
        <v>2804</v>
      </c>
      <c r="C377">
        <v>3286</v>
      </c>
      <c r="D377" t="s">
        <v>456</v>
      </c>
    </row>
    <row r="378" spans="1:4" hidden="1"/>
    <row r="379" spans="1:4" hidden="1">
      <c r="A379" t="e">
        <f>+ pbrun symrdf -g fdcgcgtibla08p</f>
        <v>#NAME?</v>
      </c>
      <c r="B379">
        <v>2804</v>
      </c>
      <c r="C379">
        <v>3286</v>
      </c>
      <c r="D379" t="s">
        <v>457</v>
      </c>
    </row>
    <row r="380" spans="1:4" hidden="1">
      <c r="A380" t="s">
        <v>458</v>
      </c>
    </row>
    <row r="381" spans="1:4" hidden="1"/>
    <row r="382" spans="1:4" hidden="1"/>
    <row r="383" spans="1:4" hidden="1">
      <c r="A383" t="s">
        <v>223</v>
      </c>
      <c r="B383">
        <v>2804</v>
      </c>
      <c r="C383">
        <v>3286</v>
      </c>
      <c r="D383" t="s">
        <v>224</v>
      </c>
    </row>
    <row r="384" spans="1:4" hidden="1"/>
    <row r="385" spans="1:4" hidden="1">
      <c r="A385" t="e">
        <f>+ pbrun symrdf -g fdcgcgtibla12p</f>
        <v>#NAME?</v>
      </c>
      <c r="B385">
        <v>2804</v>
      </c>
      <c r="C385">
        <v>3286</v>
      </c>
      <c r="D385" t="s">
        <v>459</v>
      </c>
    </row>
    <row r="386" spans="1:4" hidden="1">
      <c r="A386" t="s">
        <v>460</v>
      </c>
    </row>
    <row r="387" spans="1:4" hidden="1"/>
    <row r="388" spans="1:4" hidden="1"/>
    <row r="389" spans="1:4" hidden="1">
      <c r="A389" t="s">
        <v>461</v>
      </c>
      <c r="B389">
        <v>2804</v>
      </c>
      <c r="C389">
        <v>3286</v>
      </c>
      <c r="D389" t="s">
        <v>462</v>
      </c>
    </row>
    <row r="390" spans="1:4" hidden="1"/>
    <row r="391" spans="1:4" hidden="1">
      <c r="A391" t="e">
        <f>+ pbrun symrdf -g fdcgcgtibla15p</f>
        <v>#NAME?</v>
      </c>
      <c r="B391">
        <v>2804</v>
      </c>
      <c r="C391">
        <v>3286</v>
      </c>
      <c r="D391" t="s">
        <v>463</v>
      </c>
    </row>
    <row r="392" spans="1:4" hidden="1">
      <c r="A392" t="s">
        <v>464</v>
      </c>
    </row>
    <row r="393" spans="1:4" hidden="1"/>
    <row r="394" spans="1:4" hidden="1"/>
    <row r="395" spans="1:4" hidden="1">
      <c r="A395" t="s">
        <v>465</v>
      </c>
      <c r="B395">
        <v>2804</v>
      </c>
      <c r="C395">
        <v>3286</v>
      </c>
      <c r="D395" t="s">
        <v>466</v>
      </c>
    </row>
    <row r="396" spans="1:4" hidden="1"/>
    <row r="397" spans="1:4" hidden="1">
      <c r="A397" t="e">
        <f>+ pbrun symrdf -g fdcgcgtibla16p</f>
        <v>#NAME?</v>
      </c>
      <c r="B397">
        <v>2804</v>
      </c>
      <c r="C397">
        <v>3286</v>
      </c>
      <c r="D397" t="s">
        <v>467</v>
      </c>
    </row>
    <row r="398" spans="1:4" hidden="1">
      <c r="A398" t="s">
        <v>468</v>
      </c>
    </row>
    <row r="399" spans="1:4" hidden="1"/>
    <row r="400" spans="1:4" hidden="1"/>
    <row r="401" spans="1:5" hidden="1">
      <c r="A401" t="s">
        <v>469</v>
      </c>
      <c r="B401">
        <v>2804</v>
      </c>
      <c r="C401">
        <v>3286</v>
      </c>
      <c r="D401" t="s">
        <v>470</v>
      </c>
    </row>
    <row r="402" spans="1:5" hidden="1"/>
    <row r="403" spans="1:5" hidden="1">
      <c r="A403" t="e">
        <f>+ pbrun symrdf -g fdcgcgeclla64</f>
        <v>#NAME?</v>
      </c>
      <c r="B403" t="s">
        <v>163</v>
      </c>
      <c r="C403">
        <v>2804</v>
      </c>
      <c r="D403">
        <v>3286</v>
      </c>
      <c r="E403" t="s">
        <v>471</v>
      </c>
    </row>
    <row r="404" spans="1:5" hidden="1">
      <c r="A404" t="s">
        <v>472</v>
      </c>
    </row>
    <row r="405" spans="1:5" hidden="1"/>
    <row r="406" spans="1:5" hidden="1"/>
    <row r="407" spans="1:5" hidden="1">
      <c r="A407" t="s">
        <v>473</v>
      </c>
      <c r="B407" t="s">
        <v>163</v>
      </c>
      <c r="C407">
        <v>2804</v>
      </c>
      <c r="D407">
        <v>3286</v>
      </c>
      <c r="E407" t="s">
        <v>474</v>
      </c>
    </row>
    <row r="408" spans="1:5" hidden="1"/>
    <row r="409" spans="1:5" hidden="1">
      <c r="A409" t="e">
        <f>+ pbrun symrdf -g fdcgcgeclla64</f>
        <v>#NAME?</v>
      </c>
      <c r="B409" t="s">
        <v>163</v>
      </c>
      <c r="C409" t="s">
        <v>220</v>
      </c>
      <c r="D409">
        <v>2804</v>
      </c>
      <c r="E409" t="s">
        <v>471</v>
      </c>
    </row>
    <row r="410" spans="1:5" hidden="1">
      <c r="A410" t="s">
        <v>475</v>
      </c>
    </row>
    <row r="411" spans="1:5" hidden="1"/>
    <row r="412" spans="1:5" hidden="1"/>
    <row r="413" spans="1:5" hidden="1">
      <c r="A413" t="s">
        <v>473</v>
      </c>
      <c r="B413" t="s">
        <v>163</v>
      </c>
      <c r="C413" t="s">
        <v>220</v>
      </c>
      <c r="D413">
        <v>2804</v>
      </c>
      <c r="E413" t="s">
        <v>474</v>
      </c>
    </row>
    <row r="414" spans="1:5" hidden="1"/>
    <row r="415" spans="1:5" hidden="1">
      <c r="A415" t="e">
        <f>+ pbrun symrdf -g fdcgcgeclla64</f>
        <v>#NAME?</v>
      </c>
      <c r="B415" t="s">
        <v>163</v>
      </c>
      <c r="C415" t="s">
        <v>212</v>
      </c>
      <c r="D415">
        <v>2804</v>
      </c>
      <c r="E415" t="s">
        <v>471</v>
      </c>
    </row>
    <row r="416" spans="1:5" hidden="1">
      <c r="A416" t="s">
        <v>476</v>
      </c>
    </row>
    <row r="417" spans="1:5" hidden="1"/>
    <row r="418" spans="1:5" hidden="1"/>
    <row r="419" spans="1:5" hidden="1">
      <c r="A419" t="s">
        <v>473</v>
      </c>
      <c r="B419" t="s">
        <v>163</v>
      </c>
      <c r="C419" t="s">
        <v>212</v>
      </c>
      <c r="D419">
        <v>2804</v>
      </c>
      <c r="E419" t="s">
        <v>474</v>
      </c>
    </row>
    <row r="420" spans="1:5" hidden="1"/>
    <row r="421" spans="1:5" hidden="1">
      <c r="A421" t="e">
        <f>+ pbrun symrdf -g fdcgcgmanla31p</f>
        <v>#NAME?</v>
      </c>
      <c r="B421">
        <v>2804</v>
      </c>
      <c r="C421">
        <v>3286</v>
      </c>
      <c r="D421" t="s">
        <v>477</v>
      </c>
    </row>
    <row r="422" spans="1:5" hidden="1">
      <c r="A422" t="s">
        <v>478</v>
      </c>
    </row>
    <row r="423" spans="1:5" hidden="1"/>
    <row r="424" spans="1:5" hidden="1"/>
    <row r="425" spans="1:5" hidden="1">
      <c r="A425" t="s">
        <v>479</v>
      </c>
      <c r="B425">
        <v>2804</v>
      </c>
      <c r="C425">
        <v>3286</v>
      </c>
      <c r="D425" t="s">
        <v>480</v>
      </c>
    </row>
    <row r="426" spans="1:5" hidden="1"/>
    <row r="427" spans="1:5" hidden="1">
      <c r="A427" t="e">
        <f>+ pbrun symrdf -g fdcgcgmanla31p</f>
        <v>#NAME?</v>
      </c>
      <c r="B427" t="s">
        <v>220</v>
      </c>
      <c r="C427">
        <v>2804</v>
      </c>
      <c r="D427" t="s">
        <v>477</v>
      </c>
    </row>
    <row r="428" spans="1:5" hidden="1">
      <c r="A428" t="s">
        <v>481</v>
      </c>
    </row>
    <row r="429" spans="1:5" hidden="1"/>
    <row r="430" spans="1:5" hidden="1"/>
    <row r="431" spans="1:5" hidden="1">
      <c r="A431" t="s">
        <v>479</v>
      </c>
      <c r="B431" t="s">
        <v>220</v>
      </c>
      <c r="C431">
        <v>2804</v>
      </c>
      <c r="D431" t="s">
        <v>480</v>
      </c>
    </row>
    <row r="432" spans="1:5" hidden="1"/>
    <row r="433" spans="1:4" hidden="1">
      <c r="A433" t="e">
        <f>+ pbrun symrdf -g fdcgcgmanla31p</f>
        <v>#NAME?</v>
      </c>
      <c r="B433" t="s">
        <v>212</v>
      </c>
      <c r="C433">
        <v>2804</v>
      </c>
      <c r="D433" t="s">
        <v>477</v>
      </c>
    </row>
    <row r="434" spans="1:4" hidden="1">
      <c r="A434" t="s">
        <v>482</v>
      </c>
    </row>
    <row r="435" spans="1:4" hidden="1"/>
    <row r="436" spans="1:4" hidden="1"/>
    <row r="437" spans="1:4" hidden="1">
      <c r="A437" t="s">
        <v>479</v>
      </c>
      <c r="B437" t="s">
        <v>212</v>
      </c>
      <c r="C437">
        <v>2804</v>
      </c>
      <c r="D437" t="s">
        <v>480</v>
      </c>
    </row>
    <row r="438" spans="1:4" hidden="1"/>
    <row r="439" spans="1:4" hidden="1">
      <c r="A439" t="e">
        <f>+ pbrun symrdf -g fdcgcgecllw01p</f>
        <v>#NAME?</v>
      </c>
      <c r="B439">
        <v>2804</v>
      </c>
      <c r="C439">
        <v>3286</v>
      </c>
      <c r="D439" t="s">
        <v>483</v>
      </c>
    </row>
    <row r="440" spans="1:4" hidden="1">
      <c r="A440" t="s">
        <v>484</v>
      </c>
    </row>
    <row r="441" spans="1:4" hidden="1"/>
    <row r="442" spans="1:4" hidden="1"/>
    <row r="443" spans="1:4" hidden="1">
      <c r="A443" t="s">
        <v>485</v>
      </c>
      <c r="B443">
        <v>2804</v>
      </c>
      <c r="C443">
        <v>3286</v>
      </c>
      <c r="D443" t="s">
        <v>486</v>
      </c>
    </row>
    <row r="444" spans="1:4" hidden="1"/>
    <row r="445" spans="1:4" hidden="1">
      <c r="A445" t="e">
        <f>+ pbrun symrdf -g fdcgcgecllw01p</f>
        <v>#NAME?</v>
      </c>
      <c r="B445" t="s">
        <v>220</v>
      </c>
      <c r="C445">
        <v>2804</v>
      </c>
      <c r="D445" t="s">
        <v>483</v>
      </c>
    </row>
    <row r="446" spans="1:4" hidden="1">
      <c r="A446" t="s">
        <v>487</v>
      </c>
    </row>
    <row r="447" spans="1:4" hidden="1"/>
    <row r="448" spans="1:4" hidden="1"/>
    <row r="449" spans="1:5" hidden="1">
      <c r="A449" t="s">
        <v>485</v>
      </c>
      <c r="B449" t="s">
        <v>220</v>
      </c>
      <c r="C449">
        <v>2804</v>
      </c>
      <c r="D449" t="s">
        <v>486</v>
      </c>
    </row>
    <row r="450" spans="1:5" hidden="1"/>
    <row r="451" spans="1:5" hidden="1">
      <c r="A451" t="e">
        <f>+ pbrun symrdf -g fdcgcgecllw01p</f>
        <v>#NAME?</v>
      </c>
      <c r="B451" t="s">
        <v>212</v>
      </c>
      <c r="C451">
        <v>2804</v>
      </c>
      <c r="D451" t="s">
        <v>483</v>
      </c>
    </row>
    <row r="452" spans="1:5" hidden="1">
      <c r="A452" t="s">
        <v>488</v>
      </c>
    </row>
    <row r="453" spans="1:5" hidden="1"/>
    <row r="454" spans="1:5" hidden="1"/>
    <row r="455" spans="1:5" hidden="1">
      <c r="A455" t="s">
        <v>485</v>
      </c>
      <c r="B455" t="s">
        <v>212</v>
      </c>
      <c r="C455">
        <v>2804</v>
      </c>
      <c r="D455" t="s">
        <v>486</v>
      </c>
    </row>
    <row r="456" spans="1:5" hidden="1"/>
    <row r="457" spans="1:5" hidden="1">
      <c r="A457" t="e">
        <f>+ pbrun symrdf -g fdcgcgecllw03p</f>
        <v>#NAME?</v>
      </c>
      <c r="B457">
        <v>2804</v>
      </c>
      <c r="C457">
        <v>3286</v>
      </c>
      <c r="D457" t="s">
        <v>489</v>
      </c>
    </row>
    <row r="458" spans="1:5" hidden="1">
      <c r="A458" t="s">
        <v>490</v>
      </c>
    </row>
    <row r="459" spans="1:5" hidden="1"/>
    <row r="460" spans="1:5" hidden="1"/>
    <row r="461" spans="1:5" hidden="1">
      <c r="A461" t="s">
        <v>491</v>
      </c>
      <c r="B461">
        <v>2804</v>
      </c>
      <c r="C461">
        <v>3286</v>
      </c>
      <c r="D461" t="s">
        <v>492</v>
      </c>
    </row>
    <row r="462" spans="1:5" hidden="1"/>
    <row r="463" spans="1:5" hidden="1">
      <c r="A463" t="e">
        <f>+ pbrun symrdf -g fdcgcgecllw03p</f>
        <v>#NAME?</v>
      </c>
      <c r="B463" t="s">
        <v>212</v>
      </c>
      <c r="C463">
        <v>2804</v>
      </c>
      <c r="E463" t="s">
        <v>489</v>
      </c>
    </row>
    <row r="464" spans="1:5" hidden="1">
      <c r="A464" t="s">
        <v>493</v>
      </c>
    </row>
    <row r="465" spans="1:5" hidden="1"/>
    <row r="466" spans="1:5" hidden="1"/>
    <row r="467" spans="1:5" hidden="1">
      <c r="A467" t="s">
        <v>491</v>
      </c>
      <c r="B467" t="s">
        <v>212</v>
      </c>
      <c r="C467">
        <v>2804</v>
      </c>
      <c r="E467" t="s">
        <v>492</v>
      </c>
    </row>
    <row r="468" spans="1:5" hidden="1"/>
    <row r="469" spans="1:5" hidden="1">
      <c r="A469" t="e">
        <f>+ pbrun symrdf -g fdcgcgecllw05p</f>
        <v>#NAME?</v>
      </c>
      <c r="B469">
        <v>2804</v>
      </c>
      <c r="C469">
        <v>3286</v>
      </c>
      <c r="D469" t="s">
        <v>494</v>
      </c>
    </row>
    <row r="470" spans="1:5" hidden="1">
      <c r="A470" t="s">
        <v>495</v>
      </c>
    </row>
    <row r="471" spans="1:5" hidden="1"/>
    <row r="472" spans="1:5" hidden="1"/>
    <row r="473" spans="1:5" hidden="1">
      <c r="A473" t="s">
        <v>496</v>
      </c>
      <c r="B473">
        <v>2804</v>
      </c>
      <c r="C473">
        <v>3286</v>
      </c>
      <c r="D473" t="s">
        <v>497</v>
      </c>
    </row>
    <row r="474" spans="1:5" hidden="1"/>
    <row r="475" spans="1:5" hidden="1">
      <c r="A475" t="e">
        <f>+ pbrun symrdf -g fdcgcgecllw05p</f>
        <v>#NAME?</v>
      </c>
      <c r="B475" t="s">
        <v>220</v>
      </c>
      <c r="C475">
        <v>2804</v>
      </c>
      <c r="D475" t="s">
        <v>494</v>
      </c>
    </row>
    <row r="476" spans="1:5" hidden="1">
      <c r="A476" t="s">
        <v>498</v>
      </c>
    </row>
    <row r="477" spans="1:5" hidden="1"/>
    <row r="478" spans="1:5" hidden="1"/>
    <row r="479" spans="1:5" hidden="1">
      <c r="A479" t="s">
        <v>496</v>
      </c>
      <c r="B479" t="s">
        <v>220</v>
      </c>
      <c r="C479">
        <v>2804</v>
      </c>
      <c r="D479" t="s">
        <v>497</v>
      </c>
    </row>
    <row r="480" spans="1:5" hidden="1"/>
    <row r="481" spans="1:4" hidden="1">
      <c r="A481" t="e">
        <f>+ pbrun symrdf -g fdcgcgecllw05p</f>
        <v>#NAME?</v>
      </c>
      <c r="B481" t="s">
        <v>212</v>
      </c>
      <c r="C481">
        <v>2804</v>
      </c>
      <c r="D481" t="s">
        <v>494</v>
      </c>
    </row>
    <row r="482" spans="1:4" hidden="1">
      <c r="A482" t="s">
        <v>499</v>
      </c>
    </row>
    <row r="483" spans="1:4" hidden="1"/>
    <row r="484" spans="1:4" hidden="1"/>
    <row r="485" spans="1:4" hidden="1">
      <c r="A485" t="s">
        <v>496</v>
      </c>
      <c r="B485" t="s">
        <v>212</v>
      </c>
      <c r="C485">
        <v>2804</v>
      </c>
      <c r="D485" t="s">
        <v>497</v>
      </c>
    </row>
    <row r="486" spans="1:4" hidden="1"/>
    <row r="487" spans="1:4" hidden="1">
      <c r="A487" t="e">
        <f>+ pbrun symrdf -g fdcgcgecllw06p</f>
        <v>#NAME?</v>
      </c>
      <c r="B487">
        <v>2804</v>
      </c>
      <c r="C487">
        <v>3286</v>
      </c>
      <c r="D487" t="s">
        <v>500</v>
      </c>
    </row>
    <row r="488" spans="1:4" hidden="1">
      <c r="A488" t="s">
        <v>501</v>
      </c>
    </row>
    <row r="489" spans="1:4" hidden="1"/>
    <row r="490" spans="1:4" hidden="1"/>
    <row r="491" spans="1:4" hidden="1">
      <c r="A491" t="s">
        <v>502</v>
      </c>
      <c r="B491">
        <v>2804</v>
      </c>
      <c r="C491">
        <v>3286</v>
      </c>
      <c r="D491" t="s">
        <v>503</v>
      </c>
    </row>
    <row r="492" spans="1:4" hidden="1"/>
    <row r="493" spans="1:4" hidden="1">
      <c r="A493" t="e">
        <f>+ pbrun symrdf -g fdcgcgecllw06p</f>
        <v>#NAME?</v>
      </c>
      <c r="B493" t="s">
        <v>220</v>
      </c>
      <c r="C493">
        <v>2804</v>
      </c>
      <c r="D493" t="s">
        <v>500</v>
      </c>
    </row>
    <row r="494" spans="1:4" hidden="1">
      <c r="A494" t="s">
        <v>504</v>
      </c>
    </row>
    <row r="495" spans="1:4" hidden="1"/>
    <row r="496" spans="1:4" hidden="1"/>
    <row r="497" spans="1:4" hidden="1">
      <c r="A497" t="s">
        <v>502</v>
      </c>
      <c r="B497" t="s">
        <v>220</v>
      </c>
      <c r="C497">
        <v>2804</v>
      </c>
      <c r="D497" t="s">
        <v>503</v>
      </c>
    </row>
    <row r="498" spans="1:4" hidden="1"/>
    <row r="499" spans="1:4" hidden="1">
      <c r="A499" t="e">
        <f>+ pbrun symrdf -g fdcgcgecllw06p</f>
        <v>#NAME?</v>
      </c>
      <c r="B499" t="s">
        <v>212</v>
      </c>
      <c r="C499">
        <v>2804</v>
      </c>
      <c r="D499" t="s">
        <v>500</v>
      </c>
    </row>
    <row r="500" spans="1:4" hidden="1">
      <c r="A500" t="s">
        <v>505</v>
      </c>
    </row>
    <row r="501" spans="1:4" hidden="1"/>
    <row r="502" spans="1:4" hidden="1"/>
    <row r="503" spans="1:4" hidden="1">
      <c r="A503" t="s">
        <v>502</v>
      </c>
      <c r="B503" t="s">
        <v>212</v>
      </c>
      <c r="C503">
        <v>2804</v>
      </c>
      <c r="D503" t="s">
        <v>503</v>
      </c>
    </row>
    <row r="504" spans="1:4" hidden="1"/>
    <row r="505" spans="1:4" hidden="1">
      <c r="A505" t="e">
        <f>+ pbrun symrdf -g fdcgcgecllw07p</f>
        <v>#NAME?</v>
      </c>
      <c r="B505">
        <v>2804</v>
      </c>
      <c r="C505">
        <v>3286</v>
      </c>
      <c r="D505" t="s">
        <v>506</v>
      </c>
    </row>
    <row r="506" spans="1:4" hidden="1">
      <c r="A506" t="s">
        <v>507</v>
      </c>
    </row>
    <row r="507" spans="1:4" hidden="1"/>
    <row r="508" spans="1:4" hidden="1"/>
    <row r="509" spans="1:4" hidden="1">
      <c r="A509" t="s">
        <v>508</v>
      </c>
      <c r="B509">
        <v>2804</v>
      </c>
      <c r="C509">
        <v>3286</v>
      </c>
      <c r="D509" t="s">
        <v>509</v>
      </c>
    </row>
    <row r="510" spans="1:4" hidden="1"/>
    <row r="511" spans="1:4" hidden="1">
      <c r="A511" t="e">
        <f>+ pbrun symrdf -g fdcgcgecllw07p</f>
        <v>#NAME?</v>
      </c>
      <c r="B511" t="s">
        <v>220</v>
      </c>
      <c r="C511">
        <v>2804</v>
      </c>
      <c r="D511" t="s">
        <v>506</v>
      </c>
    </row>
    <row r="512" spans="1:4" hidden="1">
      <c r="A512" t="s">
        <v>510</v>
      </c>
    </row>
    <row r="513" spans="1:4" hidden="1"/>
    <row r="514" spans="1:4" hidden="1"/>
    <row r="515" spans="1:4" hidden="1">
      <c r="A515" t="s">
        <v>508</v>
      </c>
      <c r="B515" t="s">
        <v>220</v>
      </c>
      <c r="C515">
        <v>2804</v>
      </c>
      <c r="D515" t="s">
        <v>509</v>
      </c>
    </row>
    <row r="516" spans="1:4" hidden="1"/>
    <row r="517" spans="1:4" hidden="1">
      <c r="A517" t="e">
        <f>+ pbrun symrdf -g fdcgcgecllw07p</f>
        <v>#NAME?</v>
      </c>
      <c r="B517" t="s">
        <v>212</v>
      </c>
      <c r="C517">
        <v>2804</v>
      </c>
      <c r="D517" t="s">
        <v>506</v>
      </c>
    </row>
    <row r="518" spans="1:4" hidden="1">
      <c r="A518" t="s">
        <v>511</v>
      </c>
    </row>
    <row r="519" spans="1:4" hidden="1"/>
    <row r="520" spans="1:4" hidden="1"/>
    <row r="521" spans="1:4" hidden="1">
      <c r="A521" t="s">
        <v>508</v>
      </c>
      <c r="B521" t="s">
        <v>212</v>
      </c>
      <c r="C521">
        <v>2804</v>
      </c>
      <c r="D521" t="s">
        <v>509</v>
      </c>
    </row>
    <row r="522" spans="1:4" hidden="1"/>
    <row r="523" spans="1:4" hidden="1">
      <c r="A523" t="e">
        <f>+ pbrun symrdf -g fdcgcgecllw08p</f>
        <v>#NAME?</v>
      </c>
      <c r="B523">
        <v>2804</v>
      </c>
      <c r="C523">
        <v>3286</v>
      </c>
      <c r="D523" t="s">
        <v>512</v>
      </c>
    </row>
    <row r="524" spans="1:4" hidden="1">
      <c r="A524" t="s">
        <v>513</v>
      </c>
      <c r="B524" t="s">
        <v>514</v>
      </c>
    </row>
    <row r="525" spans="1:4" hidden="1"/>
    <row r="526" spans="1:4" hidden="1"/>
    <row r="527" spans="1:4" hidden="1">
      <c r="A527" t="s">
        <v>515</v>
      </c>
      <c r="B527">
        <v>2804</v>
      </c>
      <c r="C527">
        <v>3286</v>
      </c>
      <c r="D527" t="s">
        <v>516</v>
      </c>
    </row>
    <row r="528" spans="1:4" hidden="1"/>
    <row r="529" spans="1:4" hidden="1">
      <c r="A529" t="e">
        <f>+ pbrun symrdf -g fdcgcgecllw08p</f>
        <v>#NAME?</v>
      </c>
      <c r="B529" t="s">
        <v>220</v>
      </c>
      <c r="C529">
        <v>2804</v>
      </c>
      <c r="D529" t="s">
        <v>512</v>
      </c>
    </row>
    <row r="530" spans="1:4" hidden="1">
      <c r="A530" t="s">
        <v>517</v>
      </c>
    </row>
    <row r="531" spans="1:4" hidden="1"/>
    <row r="532" spans="1:4" hidden="1"/>
    <row r="533" spans="1:4" hidden="1">
      <c r="A533" t="s">
        <v>515</v>
      </c>
      <c r="B533" t="s">
        <v>220</v>
      </c>
      <c r="C533">
        <v>2804</v>
      </c>
      <c r="D533" t="s">
        <v>516</v>
      </c>
    </row>
    <row r="534" spans="1:4" hidden="1"/>
    <row r="535" spans="1:4" hidden="1">
      <c r="A535" t="e">
        <f>+ pbrun symrdf -g fdcgcgecllw08p</f>
        <v>#NAME?</v>
      </c>
      <c r="B535" t="s">
        <v>212</v>
      </c>
      <c r="C535">
        <v>2804</v>
      </c>
      <c r="D535" t="s">
        <v>512</v>
      </c>
    </row>
    <row r="536" spans="1:4" hidden="1">
      <c r="A536" t="s">
        <v>518</v>
      </c>
    </row>
    <row r="537" spans="1:4" hidden="1"/>
    <row r="538" spans="1:4" hidden="1"/>
    <row r="539" spans="1:4" hidden="1">
      <c r="A539" t="s">
        <v>515</v>
      </c>
      <c r="B539" t="s">
        <v>212</v>
      </c>
      <c r="C539">
        <v>2804</v>
      </c>
      <c r="D539" t="s">
        <v>516</v>
      </c>
    </row>
    <row r="540" spans="1:4" hidden="1"/>
    <row r="541" spans="1:4" hidden="1">
      <c r="A541" t="e">
        <f>+ pbrun symrdf -g fdcgcgtibla11p</f>
        <v>#NAME?</v>
      </c>
      <c r="B541">
        <v>2804</v>
      </c>
      <c r="C541">
        <v>3286</v>
      </c>
      <c r="D541" t="s">
        <v>519</v>
      </c>
    </row>
    <row r="542" spans="1:4" hidden="1">
      <c r="A542" t="s">
        <v>520</v>
      </c>
    </row>
    <row r="543" spans="1:4" hidden="1"/>
    <row r="544" spans="1:4" hidden="1"/>
    <row r="545" spans="1:4">
      <c r="A545" t="s">
        <v>521</v>
      </c>
      <c r="B545">
        <v>2804</v>
      </c>
      <c r="C545">
        <v>3286</v>
      </c>
      <c r="D545" t="s">
        <v>522</v>
      </c>
    </row>
    <row r="546" spans="1:4" hidden="1"/>
    <row r="547" spans="1:4" hidden="1">
      <c r="A547" t="e">
        <f>+ pbrun symrdf -g fdcgcgtibla11p</f>
        <v>#NAME?</v>
      </c>
      <c r="B547" t="s">
        <v>222</v>
      </c>
      <c r="C547">
        <v>2804</v>
      </c>
      <c r="D547" t="s">
        <v>519</v>
      </c>
    </row>
    <row r="548" spans="1:4" hidden="1">
      <c r="A548" t="s">
        <v>523</v>
      </c>
    </row>
    <row r="549" spans="1:4" hidden="1"/>
    <row r="550" spans="1:4" hidden="1"/>
    <row r="551" spans="1:4">
      <c r="A551" t="s">
        <v>521</v>
      </c>
      <c r="B551" t="s">
        <v>222</v>
      </c>
      <c r="C551">
        <v>2804</v>
      </c>
      <c r="D551" t="s">
        <v>522</v>
      </c>
    </row>
    <row r="552" spans="1:4" hidden="1"/>
    <row r="553" spans="1:4" hidden="1">
      <c r="A553" t="s">
        <v>221</v>
      </c>
    </row>
    <row r="554" spans="1:4" hidden="1"/>
    <row r="555" spans="1:4" hidden="1"/>
    <row r="556" spans="1:4" hidden="1"/>
    <row r="557" spans="1:4" hidden="1"/>
    <row r="558" spans="1:4" hidden="1"/>
    <row r="559" spans="1:4" hidden="1"/>
    <row r="560" spans="1:4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</sheetData>
  <autoFilter ref="A1:E5362">
    <filterColumn colId="0">
      <filters>
        <filter val="None of the devices in the group 'fdcgcgjfpdbc51p"/>
        <filter val="None of the devices in the group 'fdcgcgoscaa01p"/>
        <filter val="None of the devices in the group 'fdcgcgoscaa02p"/>
        <filter val="None of the devices in the group 'fdcgcgpmgsa02p"/>
        <filter val="None of the devices in the group 'fdcgcgtibla11p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A18" sqref="A18"/>
    </sheetView>
  </sheetViews>
  <sheetFormatPr defaultRowHeight="15"/>
  <cols>
    <col min="1" max="1" width="30.5703125" bestFit="1" customWidth="1"/>
    <col min="2" max="2" width="3" bestFit="1" customWidth="1"/>
    <col min="3" max="3" width="63.85546875" bestFit="1" customWidth="1"/>
  </cols>
  <sheetData>
    <row r="1" spans="1:4">
      <c r="A1" s="16" t="s">
        <v>67</v>
      </c>
      <c r="B1" s="16">
        <v>48</v>
      </c>
      <c r="C1" s="16" t="s">
        <v>578</v>
      </c>
      <c r="D1" s="16" t="s">
        <v>172</v>
      </c>
    </row>
    <row r="2" spans="1:4">
      <c r="A2" s="16" t="s">
        <v>65</v>
      </c>
      <c r="B2" s="16">
        <v>48</v>
      </c>
      <c r="C2" s="16" t="s">
        <v>579</v>
      </c>
      <c r="D2" s="16" t="s">
        <v>172</v>
      </c>
    </row>
    <row r="3" spans="1:4">
      <c r="A3" s="16" t="s">
        <v>66</v>
      </c>
      <c r="B3" s="16">
        <v>48</v>
      </c>
      <c r="C3" s="16" t="s">
        <v>580</v>
      </c>
      <c r="D3" s="16" t="s">
        <v>172</v>
      </c>
    </row>
    <row r="4" spans="1:4">
      <c r="A4" s="16" t="s">
        <v>72</v>
      </c>
      <c r="B4" s="16">
        <v>49</v>
      </c>
      <c r="C4" s="16" t="s">
        <v>581</v>
      </c>
      <c r="D4" s="16" t="s">
        <v>172</v>
      </c>
    </row>
    <row r="5" spans="1:4">
      <c r="A5" s="16" t="s">
        <v>68</v>
      </c>
      <c r="B5" s="16">
        <v>49</v>
      </c>
      <c r="C5" s="16" t="s">
        <v>582</v>
      </c>
      <c r="D5" s="16" t="s">
        <v>172</v>
      </c>
    </row>
    <row r="6" spans="1:4">
      <c r="A6" s="16" t="s">
        <v>71</v>
      </c>
      <c r="B6" s="16">
        <v>49</v>
      </c>
      <c r="C6" s="16" t="s">
        <v>583</v>
      </c>
      <c r="D6" s="16" t="s">
        <v>172</v>
      </c>
    </row>
    <row r="7" spans="1:4">
      <c r="A7" s="16" t="s">
        <v>70</v>
      </c>
      <c r="B7" s="16">
        <v>50</v>
      </c>
      <c r="C7" s="16" t="s">
        <v>584</v>
      </c>
      <c r="D7" s="16" t="s">
        <v>172</v>
      </c>
    </row>
    <row r="8" spans="1:4">
      <c r="A8" s="16" t="s">
        <v>69</v>
      </c>
      <c r="B8" s="16">
        <v>50</v>
      </c>
      <c r="C8" s="16" t="s">
        <v>585</v>
      </c>
      <c r="D8" s="16" t="s">
        <v>172</v>
      </c>
    </row>
    <row r="9" spans="1:4">
      <c r="A9" s="16" t="s">
        <v>95</v>
      </c>
      <c r="B9" s="16">
        <v>51</v>
      </c>
      <c r="C9" s="16" t="s">
        <v>586</v>
      </c>
      <c r="D9" s="16" t="s">
        <v>172</v>
      </c>
    </row>
    <row r="10" spans="1:4">
      <c r="A10" s="16" t="s">
        <v>96</v>
      </c>
      <c r="B10" s="16">
        <v>51</v>
      </c>
      <c r="C10" s="16" t="s">
        <v>587</v>
      </c>
      <c r="D10" s="16" t="s">
        <v>172</v>
      </c>
    </row>
    <row r="11" spans="1:4">
      <c r="A11" s="16" t="s">
        <v>97</v>
      </c>
      <c r="B11" s="16">
        <v>51</v>
      </c>
      <c r="C11" s="16" t="s">
        <v>588</v>
      </c>
      <c r="D11" s="16" t="s">
        <v>172</v>
      </c>
    </row>
    <row r="12" spans="1:4">
      <c r="A12" s="16" t="s">
        <v>98</v>
      </c>
      <c r="B12" s="16">
        <v>53</v>
      </c>
      <c r="C12" s="16" t="s">
        <v>589</v>
      </c>
      <c r="D12" s="16" t="s">
        <v>172</v>
      </c>
    </row>
    <row r="13" spans="1:4">
      <c r="A13" s="16" t="s">
        <v>99</v>
      </c>
      <c r="B13" s="16">
        <v>53</v>
      </c>
      <c r="C13" s="16" t="s">
        <v>590</v>
      </c>
      <c r="D13" s="16" t="s">
        <v>172</v>
      </c>
    </row>
    <row r="14" spans="1:4">
      <c r="A14" s="16" t="s">
        <v>100</v>
      </c>
      <c r="B14" s="16">
        <v>53</v>
      </c>
      <c r="C14" s="16" t="s">
        <v>591</v>
      </c>
      <c r="D14" s="16" t="s">
        <v>172</v>
      </c>
    </row>
    <row r="15" spans="1:4">
      <c r="A15" s="16" t="s">
        <v>101</v>
      </c>
      <c r="B15" s="16">
        <v>52</v>
      </c>
      <c r="C15" s="16" t="s">
        <v>592</v>
      </c>
      <c r="D15" s="16" t="s">
        <v>172</v>
      </c>
    </row>
    <row r="16" spans="1:4">
      <c r="A16" s="16" t="s">
        <v>102</v>
      </c>
      <c r="B16" s="16">
        <v>52</v>
      </c>
      <c r="C16" s="16" t="s">
        <v>593</v>
      </c>
      <c r="D16" s="16" t="s">
        <v>172</v>
      </c>
    </row>
    <row r="17" spans="1:4">
      <c r="A17" s="16" t="s">
        <v>103</v>
      </c>
      <c r="B17" s="16">
        <v>52</v>
      </c>
      <c r="C17" s="16" t="s">
        <v>594</v>
      </c>
      <c r="D17" s="16" t="s">
        <v>172</v>
      </c>
    </row>
    <row r="18" spans="1:4">
      <c r="A18" s="16" t="s">
        <v>104</v>
      </c>
      <c r="B18" s="16">
        <v>54</v>
      </c>
      <c r="C18" s="16" t="s">
        <v>595</v>
      </c>
      <c r="D18" s="16" t="s">
        <v>172</v>
      </c>
    </row>
    <row r="19" spans="1:4">
      <c r="A19" s="16" t="s">
        <v>105</v>
      </c>
      <c r="B19" s="16">
        <v>54</v>
      </c>
      <c r="C19" s="16" t="s">
        <v>596</v>
      </c>
      <c r="D19" s="16" t="s">
        <v>172</v>
      </c>
    </row>
    <row r="20" spans="1:4">
      <c r="A20" s="16" t="s">
        <v>106</v>
      </c>
      <c r="B20" s="16">
        <v>54</v>
      </c>
      <c r="C20" s="16" t="s">
        <v>597</v>
      </c>
      <c r="D20" s="16" t="s">
        <v>172</v>
      </c>
    </row>
    <row r="21" spans="1:4">
      <c r="A21" s="16" t="s">
        <v>135</v>
      </c>
      <c r="B21" s="16">
        <v>57</v>
      </c>
      <c r="C21" s="16" t="s">
        <v>598</v>
      </c>
      <c r="D21" s="16" t="s">
        <v>172</v>
      </c>
    </row>
    <row r="22" spans="1:4">
      <c r="A22" s="16" t="s">
        <v>136</v>
      </c>
      <c r="B22" s="16">
        <v>57</v>
      </c>
      <c r="C22" s="16" t="s">
        <v>599</v>
      </c>
      <c r="D22" s="16" t="s">
        <v>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8" sqref="A1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SUN</vt:lpstr>
      <vt:lpstr>AIX</vt:lpstr>
      <vt:lpstr>LINUX-split</vt:lpstr>
      <vt:lpstr>all Dgs</vt:lpstr>
      <vt:lpstr>Sheet2</vt:lpstr>
      <vt:lpstr>Sheet3</vt:lpstr>
      <vt:lpstr>est</vt:lpstr>
      <vt:lpstr>Sheet5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Krishnam Raju</dc:creator>
  <cp:lastModifiedBy>Ashok Kumar Reddy</cp:lastModifiedBy>
  <dcterms:created xsi:type="dcterms:W3CDTF">2012-10-05T12:46:02Z</dcterms:created>
  <dcterms:modified xsi:type="dcterms:W3CDTF">2012-10-08T06:01:53Z</dcterms:modified>
</cp:coreProperties>
</file>